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1"/>
  </bookViews>
  <sheets>
    <sheet name="Data" sheetId="2" r:id="rId1"/>
    <sheet name="Charts" sheetId="3" r:id="rId2"/>
  </sheets>
  <calcPr calcId="145621"/>
</workbook>
</file>

<file path=xl/calcChain.xml><?xml version="1.0" encoding="utf-8"?>
<calcChain xmlns="http://schemas.openxmlformats.org/spreadsheetml/2006/main">
  <c r="AR12" i="3" l="1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B19" i="3"/>
  <c r="AU14" i="3"/>
  <c r="J19" i="3" s="1"/>
  <c r="AU10" i="3"/>
  <c r="I19" i="3" s="1"/>
  <c r="AU8" i="3"/>
  <c r="H19" i="3" s="1"/>
  <c r="AU7" i="3"/>
  <c r="G19" i="3" s="1"/>
  <c r="AU6" i="3"/>
  <c r="F19" i="3" s="1"/>
  <c r="AU5" i="3"/>
  <c r="E19" i="3" s="1"/>
  <c r="AU4" i="3"/>
  <c r="D19" i="3" s="1"/>
  <c r="AU3" i="3"/>
  <c r="C19" i="3" s="1"/>
  <c r="AU2" i="3"/>
  <c r="AT10" i="3"/>
  <c r="AT8" i="3"/>
  <c r="AT7" i="3"/>
  <c r="AT6" i="3"/>
  <c r="AT5" i="3"/>
  <c r="AT4" i="3"/>
  <c r="AT3" i="3"/>
  <c r="AT2" i="3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AQ61" i="2"/>
  <c r="AP61" i="2" s="1"/>
  <c r="AO61" i="2" s="1"/>
  <c r="AN61" i="2" s="1"/>
  <c r="AM61" i="2" s="1"/>
  <c r="AL61" i="2" s="1"/>
  <c r="AK61" i="2" s="1"/>
  <c r="AJ61" i="2" s="1"/>
  <c r="AI61" i="2" s="1"/>
  <c r="AH61" i="2" s="1"/>
  <c r="AG61" i="2" s="1"/>
  <c r="AF61" i="2" s="1"/>
  <c r="AE61" i="2" s="1"/>
  <c r="AD61" i="2" s="1"/>
  <c r="AC61" i="2" s="1"/>
  <c r="AB61" i="2" s="1"/>
  <c r="AA61" i="2" s="1"/>
  <c r="Z61" i="2" s="1"/>
  <c r="Y61" i="2" s="1"/>
  <c r="X61" i="2" s="1"/>
  <c r="W61" i="2" s="1"/>
  <c r="V61" i="2" s="1"/>
  <c r="U61" i="2" s="1"/>
  <c r="T61" i="2" s="1"/>
  <c r="S61" i="2" s="1"/>
  <c r="R61" i="2" s="1"/>
  <c r="Q61" i="2" s="1"/>
  <c r="P61" i="2" s="1"/>
  <c r="O61" i="2" s="1"/>
  <c r="N61" i="2" s="1"/>
  <c r="M61" i="2" s="1"/>
  <c r="L61" i="2" s="1"/>
  <c r="K61" i="2" s="1"/>
  <c r="J61" i="2" s="1"/>
  <c r="I61" i="2" s="1"/>
  <c r="H61" i="2" s="1"/>
  <c r="G61" i="2" s="1"/>
  <c r="F61" i="2" s="1"/>
  <c r="E61" i="2" s="1"/>
  <c r="D61" i="2" s="1"/>
  <c r="C61" i="2" s="1"/>
  <c r="AR61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S23" i="2"/>
  <c r="AS13" i="2"/>
  <c r="AR13" i="2"/>
  <c r="AR21" i="2" s="1"/>
  <c r="AQ13" i="2"/>
  <c r="AP13" i="2"/>
  <c r="AP21" i="2" s="1"/>
  <c r="AO13" i="2"/>
  <c r="AN13" i="2"/>
  <c r="AN21" i="2" s="1"/>
  <c r="AM13" i="2"/>
  <c r="AL13" i="2"/>
  <c r="AL21" i="2" s="1"/>
  <c r="AK13" i="2"/>
  <c r="AJ13" i="2"/>
  <c r="AJ21" i="2" s="1"/>
  <c r="AI13" i="2"/>
  <c r="AH13" i="2"/>
  <c r="AH21" i="2" s="1"/>
  <c r="AG13" i="2"/>
  <c r="AF13" i="2"/>
  <c r="AF21" i="2" s="1"/>
  <c r="AE13" i="2"/>
  <c r="AD13" i="2"/>
  <c r="AD21" i="2" s="1"/>
  <c r="AB21" i="2"/>
  <c r="Z21" i="2"/>
  <c r="X21" i="2"/>
  <c r="V21" i="2"/>
  <c r="T21" i="2"/>
  <c r="R21" i="2"/>
  <c r="P21" i="2"/>
  <c r="N21" i="2"/>
  <c r="L21" i="2"/>
  <c r="J21" i="2"/>
  <c r="H21" i="2"/>
  <c r="F21" i="2"/>
  <c r="D21" i="2"/>
  <c r="C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J54" i="2"/>
  <c r="K16" i="2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C39" i="2" s="1"/>
  <c r="L33" i="2"/>
  <c r="L34" i="2" s="1"/>
  <c r="K33" i="2"/>
  <c r="K34" i="2" s="1"/>
  <c r="J33" i="2"/>
  <c r="J34" i="2" s="1"/>
  <c r="I33" i="2"/>
  <c r="I34" i="2" s="1"/>
  <c r="H33" i="2"/>
  <c r="H34" i="2" s="1"/>
  <c r="G33" i="2"/>
  <c r="G34" i="2" s="1"/>
  <c r="F33" i="2"/>
  <c r="F34" i="2" s="1"/>
  <c r="E33" i="2"/>
  <c r="E34" i="2" s="1"/>
  <c r="D33" i="2"/>
  <c r="D34" i="2" s="1"/>
  <c r="C33" i="2"/>
  <c r="C34" i="2" s="1"/>
  <c r="L27" i="2"/>
  <c r="K27" i="2"/>
  <c r="J27" i="2"/>
  <c r="I27" i="2"/>
  <c r="H27" i="2"/>
  <c r="G27" i="2"/>
  <c r="F27" i="2"/>
  <c r="E27" i="2"/>
  <c r="D27" i="2"/>
  <c r="C27" i="2"/>
  <c r="L8" i="2"/>
  <c r="K8" i="2"/>
  <c r="J8" i="2"/>
  <c r="I8" i="2"/>
  <c r="H8" i="2"/>
  <c r="G8" i="2"/>
  <c r="F8" i="2"/>
  <c r="E8" i="2"/>
  <c r="D8" i="2"/>
  <c r="C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S8" i="2"/>
  <c r="R8" i="2"/>
  <c r="Q8" i="2"/>
  <c r="P8" i="2"/>
  <c r="O8" i="2"/>
  <c r="N8" i="2"/>
  <c r="M8" i="2"/>
  <c r="T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M39" i="2" s="1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M34" i="2" s="1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N34" i="2" l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AI34" i="2" s="1"/>
  <c r="AJ34" i="2" s="1"/>
  <c r="AK34" i="2" s="1"/>
  <c r="AL34" i="2" s="1"/>
  <c r="AM34" i="2" s="1"/>
  <c r="AN34" i="2" s="1"/>
  <c r="AO34" i="2" s="1"/>
  <c r="AP34" i="2" s="1"/>
  <c r="AQ34" i="2" s="1"/>
  <c r="AR34" i="2" s="1"/>
  <c r="AS34" i="2" s="1"/>
  <c r="N39" i="2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AA39" i="2" s="1"/>
  <c r="AB39" i="2" s="1"/>
  <c r="AC39" i="2" s="1"/>
  <c r="AD39" i="2" s="1"/>
  <c r="AE39" i="2" s="1"/>
  <c r="AF39" i="2" s="1"/>
  <c r="AG39" i="2" s="1"/>
  <c r="AH39" i="2" s="1"/>
  <c r="AI39" i="2" s="1"/>
  <c r="AJ39" i="2" s="1"/>
  <c r="AK39" i="2" s="1"/>
  <c r="AL39" i="2" s="1"/>
  <c r="AM39" i="2" s="1"/>
  <c r="AN39" i="2" s="1"/>
  <c r="AO39" i="2" s="1"/>
  <c r="AP39" i="2" s="1"/>
  <c r="AQ39" i="2" s="1"/>
  <c r="AR39" i="2" s="1"/>
  <c r="AS39" i="2" s="1"/>
</calcChain>
</file>

<file path=xl/sharedStrings.xml><?xml version="1.0" encoding="utf-8"?>
<sst xmlns="http://schemas.openxmlformats.org/spreadsheetml/2006/main" count="78" uniqueCount="61">
  <si>
    <t>Aided</t>
  </si>
  <si>
    <t>Baptisms</t>
  </si>
  <si>
    <t>Marriages</t>
  </si>
  <si>
    <t>Clergy</t>
  </si>
  <si>
    <t>Retired</t>
  </si>
  <si>
    <t>Baptisms - Adults</t>
  </si>
  <si>
    <t>Baptisms - Children</t>
  </si>
  <si>
    <t>Armed Forces</t>
  </si>
  <si>
    <t>Bishops</t>
  </si>
  <si>
    <t>Diocesan</t>
  </si>
  <si>
    <t>Coadjutors, Suffragans, Assistants</t>
  </si>
  <si>
    <t>Primate</t>
  </si>
  <si>
    <t>Bishops - Total</t>
  </si>
  <si>
    <t>Parish - Stipendiary</t>
  </si>
  <si>
    <t>Parish - NonStipendiary</t>
  </si>
  <si>
    <t>Chaplains &amp; Special Ministries</t>
  </si>
  <si>
    <t>Other active</t>
  </si>
  <si>
    <t>On Leave</t>
  </si>
  <si>
    <t>Clergy - Total</t>
  </si>
  <si>
    <t>Parishes, Missions, Etc.</t>
  </si>
  <si>
    <t>Self supporting</t>
  </si>
  <si>
    <t>Congregations</t>
  </si>
  <si>
    <t>Parishes - Total</t>
  </si>
  <si>
    <t>Total Parish Income</t>
  </si>
  <si>
    <t>Total Parish Expenditures</t>
  </si>
  <si>
    <t>Net</t>
  </si>
  <si>
    <t>Cumulative Net</t>
  </si>
  <si>
    <t>Total Diocesan Income</t>
  </si>
  <si>
    <t>Total Diocesan Expenditures</t>
  </si>
  <si>
    <t>Parish Records</t>
  </si>
  <si>
    <t>Confirmations</t>
  </si>
  <si>
    <t>Funerals</t>
  </si>
  <si>
    <t>Total members on Parish Rolls</t>
  </si>
  <si>
    <t>Confirmed persons on Parish Rolls</t>
  </si>
  <si>
    <t>On Leave or Other</t>
  </si>
  <si>
    <t>Families on pairsh rolls</t>
  </si>
  <si>
    <t>Individuals on parish rolls</t>
  </si>
  <si>
    <t>Communicants during the Easter Octave</t>
  </si>
  <si>
    <t>Identifiable givers</t>
  </si>
  <si>
    <t>Average church attendance on a Sunday</t>
  </si>
  <si>
    <t>Confirmations - Adults</t>
  </si>
  <si>
    <t>Confirmations - Children</t>
  </si>
  <si>
    <t>Active</t>
  </si>
  <si>
    <t>Teaching</t>
  </si>
  <si>
    <t>Diocesan staff ( from '59 through '66 includes Bishops)</t>
  </si>
  <si>
    <t>Total Active Clergy and Bishops</t>
  </si>
  <si>
    <t>Parish - Total</t>
  </si>
  <si>
    <t>Rate of Inflation</t>
  </si>
  <si>
    <t>Total Parish Income (inflation adjusted to 2001)</t>
  </si>
  <si>
    <t>% of 1959 amounts</t>
  </si>
  <si>
    <t>% of 1967 amounts</t>
  </si>
  <si>
    <t>Total members</t>
  </si>
  <si>
    <t>Confirmed persons</t>
  </si>
  <si>
    <t>Total Active Clergy</t>
  </si>
  <si>
    <t>Parish Income (inflation adjusted)</t>
  </si>
  <si>
    <t>2001 amounts as a % of 1967 amounts</t>
  </si>
  <si>
    <t>Confirmations as a % of Baptisms 12 years ealier</t>
  </si>
  <si>
    <t>Active Bishops</t>
  </si>
  <si>
    <t>Members per Clergy</t>
  </si>
  <si>
    <t>Members per Bishop</t>
  </si>
  <si>
    <t>Members per Parish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</si>
</sst>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37" fontId="0" fillId="0" borderId="0" xfId="0" applyNumberFormat="1"/>
    <xf numFmtId="37" fontId="0" fillId="0" borderId="1" xfId="0" applyNumberFormat="1" applyBorder="1"/>
    <xf numFmtId="37" fontId="0" fillId="0" borderId="0" xfId="0" applyNumberFormat="1" applyBorder="1"/>
    <xf numFmtId="37" fontId="0" fillId="0" borderId="0" xfId="0" applyNumberFormat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10" fontId="0" fillId="0" borderId="0" xfId="0" applyNumberFormat="1"/>
    <xf numFmtId="49" fontId="0" fillId="0" borderId="0" xfId="0" applyNumberFormat="1" applyAlignment="1">
      <alignment horizontal="center" vertical="center" textRotation="18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Charts!$A$2</c:f>
              <c:strCache>
                <c:ptCount val="1"/>
                <c:pt idx="0">
                  <c:v>Total members on Parish Rolls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Charts!$B$2:$AR$2</c:f>
              <c:numCache>
                <c:formatCode>#,##0_);\(#,##0\)</c:formatCode>
                <c:ptCount val="43"/>
                <c:pt idx="0">
                  <c:v>1324286</c:v>
                </c:pt>
                <c:pt idx="1">
                  <c:v>1343060</c:v>
                </c:pt>
                <c:pt idx="2">
                  <c:v>1358459</c:v>
                </c:pt>
                <c:pt idx="3">
                  <c:v>1361463</c:v>
                </c:pt>
                <c:pt idx="4">
                  <c:v>1356424</c:v>
                </c:pt>
                <c:pt idx="5">
                  <c:v>1365313</c:v>
                </c:pt>
                <c:pt idx="6">
                  <c:v>1359601</c:v>
                </c:pt>
                <c:pt idx="7">
                  <c:v>1292762</c:v>
                </c:pt>
                <c:pt idx="8">
                  <c:v>1218666</c:v>
                </c:pt>
                <c:pt idx="9">
                  <c:v>1173519</c:v>
                </c:pt>
                <c:pt idx="10">
                  <c:v>1181948</c:v>
                </c:pt>
                <c:pt idx="11">
                  <c:v>1126570</c:v>
                </c:pt>
                <c:pt idx="12">
                  <c:v>1109221</c:v>
                </c:pt>
                <c:pt idx="13">
                  <c:v>1063199</c:v>
                </c:pt>
                <c:pt idx="14">
                  <c:v>1066083</c:v>
                </c:pt>
                <c:pt idx="15">
                  <c:v>1048246</c:v>
                </c:pt>
                <c:pt idx="16">
                  <c:v>1015016</c:v>
                </c:pt>
                <c:pt idx="17">
                  <c:v>1008929</c:v>
                </c:pt>
                <c:pt idx="18">
                  <c:v>997371</c:v>
                </c:pt>
                <c:pt idx="19">
                  <c:v>961952</c:v>
                </c:pt>
                <c:pt idx="20">
                  <c:v>952489</c:v>
                </c:pt>
                <c:pt idx="21">
                  <c:v>930463</c:v>
                </c:pt>
                <c:pt idx="22">
                  <c:v>921545</c:v>
                </c:pt>
                <c:pt idx="23">
                  <c:v>912481</c:v>
                </c:pt>
                <c:pt idx="24">
                  <c:v>913667</c:v>
                </c:pt>
                <c:pt idx="25">
                  <c:v>891185</c:v>
                </c:pt>
                <c:pt idx="26">
                  <c:v>864814</c:v>
                </c:pt>
                <c:pt idx="27">
                  <c:v>833851</c:v>
                </c:pt>
                <c:pt idx="28">
                  <c:v>808220</c:v>
                </c:pt>
                <c:pt idx="29">
                  <c:v>861237</c:v>
                </c:pt>
                <c:pt idx="30">
                  <c:v>852890</c:v>
                </c:pt>
                <c:pt idx="31">
                  <c:v>855435</c:v>
                </c:pt>
                <c:pt idx="32">
                  <c:v>801963</c:v>
                </c:pt>
                <c:pt idx="33">
                  <c:v>784102</c:v>
                </c:pt>
                <c:pt idx="34">
                  <c:v>771615</c:v>
                </c:pt>
                <c:pt idx="35">
                  <c:v>743902</c:v>
                </c:pt>
                <c:pt idx="36">
                  <c:v>740262</c:v>
                </c:pt>
                <c:pt idx="37">
                  <c:v>739699</c:v>
                </c:pt>
                <c:pt idx="38">
                  <c:v>717708</c:v>
                </c:pt>
                <c:pt idx="39">
                  <c:v>705726</c:v>
                </c:pt>
                <c:pt idx="40">
                  <c:v>686362</c:v>
                </c:pt>
                <c:pt idx="41">
                  <c:v>650977</c:v>
                </c:pt>
                <c:pt idx="42">
                  <c:v>641845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Charts!$A$3</c:f>
              <c:strCache>
                <c:ptCount val="1"/>
                <c:pt idx="0">
                  <c:v>Confirmed persons on Parish Rolls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Charts!$B$3:$AR$3</c:f>
              <c:numCache>
                <c:formatCode>#,##0_);\(#,##0\)</c:formatCode>
                <c:ptCount val="43"/>
                <c:pt idx="0">
                  <c:v>628239</c:v>
                </c:pt>
                <c:pt idx="1">
                  <c:v>639529</c:v>
                </c:pt>
                <c:pt idx="2">
                  <c:v>669291</c:v>
                </c:pt>
                <c:pt idx="3">
                  <c:v>664729</c:v>
                </c:pt>
                <c:pt idx="4">
                  <c:v>668379</c:v>
                </c:pt>
                <c:pt idx="5">
                  <c:v>686552</c:v>
                </c:pt>
                <c:pt idx="6">
                  <c:v>674150</c:v>
                </c:pt>
                <c:pt idx="7">
                  <c:v>671410</c:v>
                </c:pt>
                <c:pt idx="8">
                  <c:v>656570</c:v>
                </c:pt>
                <c:pt idx="9">
                  <c:v>620414</c:v>
                </c:pt>
                <c:pt idx="10">
                  <c:v>676479</c:v>
                </c:pt>
                <c:pt idx="11">
                  <c:v>629819</c:v>
                </c:pt>
                <c:pt idx="12">
                  <c:v>627346</c:v>
                </c:pt>
                <c:pt idx="13">
                  <c:v>605230</c:v>
                </c:pt>
                <c:pt idx="14">
                  <c:v>613562</c:v>
                </c:pt>
                <c:pt idx="15">
                  <c:v>616294</c:v>
                </c:pt>
                <c:pt idx="16">
                  <c:v>600982</c:v>
                </c:pt>
                <c:pt idx="17">
                  <c:v>601737</c:v>
                </c:pt>
                <c:pt idx="18">
                  <c:v>596176</c:v>
                </c:pt>
                <c:pt idx="19">
                  <c:v>581040</c:v>
                </c:pt>
                <c:pt idx="20">
                  <c:v>594296</c:v>
                </c:pt>
                <c:pt idx="21">
                  <c:v>576501</c:v>
                </c:pt>
                <c:pt idx="22">
                  <c:v>585195</c:v>
                </c:pt>
                <c:pt idx="23">
                  <c:v>582122</c:v>
                </c:pt>
                <c:pt idx="24">
                  <c:v>563664</c:v>
                </c:pt>
                <c:pt idx="25">
                  <c:v>551232</c:v>
                </c:pt>
                <c:pt idx="26">
                  <c:v>570240</c:v>
                </c:pt>
                <c:pt idx="27">
                  <c:v>557247</c:v>
                </c:pt>
                <c:pt idx="28">
                  <c:v>545939</c:v>
                </c:pt>
                <c:pt idx="29">
                  <c:v>511534</c:v>
                </c:pt>
                <c:pt idx="30">
                  <c:v>516233</c:v>
                </c:pt>
                <c:pt idx="31">
                  <c:v>516233</c:v>
                </c:pt>
                <c:pt idx="32">
                  <c:v>487760</c:v>
                </c:pt>
                <c:pt idx="33">
                  <c:v>495077</c:v>
                </c:pt>
                <c:pt idx="34">
                  <c:v>470661</c:v>
                </c:pt>
                <c:pt idx="35">
                  <c:v>453950</c:v>
                </c:pt>
                <c:pt idx="36">
                  <c:v>415288</c:v>
                </c:pt>
                <c:pt idx="37">
                  <c:v>415288</c:v>
                </c:pt>
                <c:pt idx="38">
                  <c:v>384204</c:v>
                </c:pt>
                <c:pt idx="39">
                  <c:v>382765</c:v>
                </c:pt>
                <c:pt idx="40">
                  <c:v>379759</c:v>
                </c:pt>
                <c:pt idx="41">
                  <c:v>427056</c:v>
                </c:pt>
                <c:pt idx="42">
                  <c:v>414420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57056"/>
        <c:axId val="79358592"/>
      </c:lineChart>
      <c:catAx>
        <c:axId val="79357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79358592"/>
        <c:crosses val="autoZero"/>
        <c:auto val="1"/>
        <c:lblAlgn val="ctr"/>
        <c:lblOffset val="100"/>
        <c:noMultiLvlLbl val="0"/>
      </c:catAx>
      <c:valAx>
        <c:axId val="7935859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793570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Charts!$A$4</c:f>
              <c:strCache>
                <c:ptCount val="1"/>
                <c:pt idx="0">
                  <c:v>Baptisms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Charts!$B$4:$AR$4</c:f>
              <c:numCache>
                <c:formatCode>#,##0_);\(#,##0\)</c:formatCode>
                <c:ptCount val="43"/>
                <c:pt idx="0">
                  <c:v>46056</c:v>
                </c:pt>
                <c:pt idx="1">
                  <c:v>46681</c:v>
                </c:pt>
                <c:pt idx="2">
                  <c:v>45132</c:v>
                </c:pt>
                <c:pt idx="3">
                  <c:v>42927</c:v>
                </c:pt>
                <c:pt idx="4">
                  <c:v>41061</c:v>
                </c:pt>
                <c:pt idx="5">
                  <c:v>40152</c:v>
                </c:pt>
                <c:pt idx="6">
                  <c:v>35374</c:v>
                </c:pt>
                <c:pt idx="7">
                  <c:v>33049</c:v>
                </c:pt>
                <c:pt idx="8">
                  <c:v>31215</c:v>
                </c:pt>
                <c:pt idx="9">
                  <c:v>29612</c:v>
                </c:pt>
                <c:pt idx="10">
                  <c:v>30188</c:v>
                </c:pt>
                <c:pt idx="11">
                  <c:v>29529</c:v>
                </c:pt>
                <c:pt idx="12">
                  <c:v>28722</c:v>
                </c:pt>
                <c:pt idx="13">
                  <c:v>27639</c:v>
                </c:pt>
                <c:pt idx="14">
                  <c:v>26938</c:v>
                </c:pt>
                <c:pt idx="15">
                  <c:v>26437</c:v>
                </c:pt>
                <c:pt idx="16">
                  <c:v>25310</c:v>
                </c:pt>
                <c:pt idx="17">
                  <c:v>24601</c:v>
                </c:pt>
                <c:pt idx="18">
                  <c:v>24434</c:v>
                </c:pt>
                <c:pt idx="19">
                  <c:v>23957</c:v>
                </c:pt>
                <c:pt idx="20">
                  <c:v>23372</c:v>
                </c:pt>
                <c:pt idx="21">
                  <c:v>24139</c:v>
                </c:pt>
                <c:pt idx="22">
                  <c:v>23334</c:v>
                </c:pt>
                <c:pt idx="23">
                  <c:v>23938</c:v>
                </c:pt>
                <c:pt idx="24">
                  <c:v>23346</c:v>
                </c:pt>
                <c:pt idx="25">
                  <c:v>23979</c:v>
                </c:pt>
                <c:pt idx="26">
                  <c:v>23227</c:v>
                </c:pt>
                <c:pt idx="27">
                  <c:v>22410</c:v>
                </c:pt>
                <c:pt idx="28">
                  <c:v>21266</c:v>
                </c:pt>
                <c:pt idx="29">
                  <c:v>20817</c:v>
                </c:pt>
                <c:pt idx="30">
                  <c:v>21311</c:v>
                </c:pt>
                <c:pt idx="31">
                  <c:v>21311</c:v>
                </c:pt>
                <c:pt idx="32">
                  <c:v>20953</c:v>
                </c:pt>
                <c:pt idx="33">
                  <c:v>21101</c:v>
                </c:pt>
                <c:pt idx="34">
                  <c:v>18369</c:v>
                </c:pt>
                <c:pt idx="35">
                  <c:v>17780</c:v>
                </c:pt>
                <c:pt idx="36">
                  <c:v>17722</c:v>
                </c:pt>
                <c:pt idx="37">
                  <c:v>17722</c:v>
                </c:pt>
                <c:pt idx="38">
                  <c:v>16080</c:v>
                </c:pt>
                <c:pt idx="39">
                  <c:v>15347</c:v>
                </c:pt>
                <c:pt idx="40">
                  <c:v>15574</c:v>
                </c:pt>
                <c:pt idx="41">
                  <c:v>13672</c:v>
                </c:pt>
                <c:pt idx="42">
                  <c:v>13304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Charts!$A$5</c:f>
              <c:strCache>
                <c:ptCount val="1"/>
                <c:pt idx="0">
                  <c:v>Confirmations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Charts!$B$5:$AR$5</c:f>
              <c:numCache>
                <c:formatCode>#,##0_);\(#,##0\)</c:formatCode>
                <c:ptCount val="43"/>
                <c:pt idx="0">
                  <c:v>32178</c:v>
                </c:pt>
                <c:pt idx="1">
                  <c:v>35175</c:v>
                </c:pt>
                <c:pt idx="2">
                  <c:v>35253</c:v>
                </c:pt>
                <c:pt idx="3">
                  <c:v>33544</c:v>
                </c:pt>
                <c:pt idx="4">
                  <c:v>31719</c:v>
                </c:pt>
                <c:pt idx="5">
                  <c:v>30043</c:v>
                </c:pt>
                <c:pt idx="6">
                  <c:v>28722</c:v>
                </c:pt>
                <c:pt idx="7">
                  <c:v>28136</c:v>
                </c:pt>
                <c:pt idx="8">
                  <c:v>26676</c:v>
                </c:pt>
                <c:pt idx="9">
                  <c:v>25472</c:v>
                </c:pt>
                <c:pt idx="10">
                  <c:v>24045</c:v>
                </c:pt>
                <c:pt idx="11">
                  <c:v>21683</c:v>
                </c:pt>
                <c:pt idx="12">
                  <c:v>21965</c:v>
                </c:pt>
                <c:pt idx="13">
                  <c:v>19535</c:v>
                </c:pt>
                <c:pt idx="14">
                  <c:v>20186</c:v>
                </c:pt>
                <c:pt idx="15">
                  <c:v>18972</c:v>
                </c:pt>
                <c:pt idx="16">
                  <c:v>19653</c:v>
                </c:pt>
                <c:pt idx="17">
                  <c:v>18367</c:v>
                </c:pt>
                <c:pt idx="18">
                  <c:v>17784</c:v>
                </c:pt>
                <c:pt idx="19">
                  <c:v>15591</c:v>
                </c:pt>
                <c:pt idx="20">
                  <c:v>16084</c:v>
                </c:pt>
                <c:pt idx="21">
                  <c:v>15057</c:v>
                </c:pt>
                <c:pt idx="22">
                  <c:v>15021</c:v>
                </c:pt>
                <c:pt idx="23">
                  <c:v>15020</c:v>
                </c:pt>
                <c:pt idx="24">
                  <c:v>15202</c:v>
                </c:pt>
                <c:pt idx="25">
                  <c:v>14280</c:v>
                </c:pt>
                <c:pt idx="26">
                  <c:v>13341</c:v>
                </c:pt>
                <c:pt idx="27">
                  <c:v>11962</c:v>
                </c:pt>
                <c:pt idx="28">
                  <c:v>10928</c:v>
                </c:pt>
                <c:pt idx="29">
                  <c:v>10321</c:v>
                </c:pt>
                <c:pt idx="30">
                  <c:v>9584</c:v>
                </c:pt>
                <c:pt idx="31">
                  <c:v>9584</c:v>
                </c:pt>
                <c:pt idx="32">
                  <c:v>8267</c:v>
                </c:pt>
                <c:pt idx="33">
                  <c:v>8536</c:v>
                </c:pt>
                <c:pt idx="34">
                  <c:v>7116</c:v>
                </c:pt>
                <c:pt idx="35">
                  <c:v>6963</c:v>
                </c:pt>
                <c:pt idx="36">
                  <c:v>7183</c:v>
                </c:pt>
                <c:pt idx="37">
                  <c:v>7183</c:v>
                </c:pt>
                <c:pt idx="38">
                  <c:v>6478</c:v>
                </c:pt>
                <c:pt idx="39">
                  <c:v>6187</c:v>
                </c:pt>
                <c:pt idx="40">
                  <c:v>6092</c:v>
                </c:pt>
                <c:pt idx="41">
                  <c:v>5525</c:v>
                </c:pt>
                <c:pt idx="42">
                  <c:v>5506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Charts!$A$6</c:f>
              <c:strCache>
                <c:ptCount val="1"/>
                <c:pt idx="0">
                  <c:v>Marriages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Charts!$B$6:$AR$6</c:f>
              <c:numCache>
                <c:formatCode>#,##0_);\(#,##0\)</c:formatCode>
                <c:ptCount val="43"/>
                <c:pt idx="0">
                  <c:v>12127</c:v>
                </c:pt>
                <c:pt idx="1">
                  <c:v>11987</c:v>
                </c:pt>
                <c:pt idx="2">
                  <c:v>11982</c:v>
                </c:pt>
                <c:pt idx="3">
                  <c:v>12095</c:v>
                </c:pt>
                <c:pt idx="4">
                  <c:v>11979</c:v>
                </c:pt>
                <c:pt idx="5">
                  <c:v>13087</c:v>
                </c:pt>
                <c:pt idx="6">
                  <c:v>13325</c:v>
                </c:pt>
                <c:pt idx="7">
                  <c:v>14238</c:v>
                </c:pt>
                <c:pt idx="8">
                  <c:v>15489</c:v>
                </c:pt>
                <c:pt idx="9">
                  <c:v>15367</c:v>
                </c:pt>
                <c:pt idx="10">
                  <c:v>16582</c:v>
                </c:pt>
                <c:pt idx="11">
                  <c:v>16240</c:v>
                </c:pt>
                <c:pt idx="12">
                  <c:v>16197</c:v>
                </c:pt>
                <c:pt idx="13">
                  <c:v>15895</c:v>
                </c:pt>
                <c:pt idx="14">
                  <c:v>15946</c:v>
                </c:pt>
                <c:pt idx="15">
                  <c:v>15558</c:v>
                </c:pt>
                <c:pt idx="16">
                  <c:v>14578</c:v>
                </c:pt>
                <c:pt idx="17">
                  <c:v>13428</c:v>
                </c:pt>
                <c:pt idx="18">
                  <c:v>12565</c:v>
                </c:pt>
                <c:pt idx="19">
                  <c:v>12658</c:v>
                </c:pt>
                <c:pt idx="20">
                  <c:v>12729</c:v>
                </c:pt>
                <c:pt idx="21">
                  <c:v>12493</c:v>
                </c:pt>
                <c:pt idx="22">
                  <c:v>12343</c:v>
                </c:pt>
                <c:pt idx="23">
                  <c:v>12340</c:v>
                </c:pt>
                <c:pt idx="24">
                  <c:v>11445</c:v>
                </c:pt>
                <c:pt idx="25">
                  <c:v>11144</c:v>
                </c:pt>
                <c:pt idx="26">
                  <c:v>11004</c:v>
                </c:pt>
                <c:pt idx="27">
                  <c:v>10495</c:v>
                </c:pt>
                <c:pt idx="28">
                  <c:v>10253</c:v>
                </c:pt>
                <c:pt idx="29">
                  <c:v>10704</c:v>
                </c:pt>
                <c:pt idx="30">
                  <c:v>10836</c:v>
                </c:pt>
                <c:pt idx="31">
                  <c:v>10836</c:v>
                </c:pt>
                <c:pt idx="32">
                  <c:v>9552</c:v>
                </c:pt>
                <c:pt idx="33">
                  <c:v>8804</c:v>
                </c:pt>
                <c:pt idx="34">
                  <c:v>7859</c:v>
                </c:pt>
                <c:pt idx="35">
                  <c:v>7736</c:v>
                </c:pt>
                <c:pt idx="36">
                  <c:v>7900</c:v>
                </c:pt>
                <c:pt idx="37">
                  <c:v>7900</c:v>
                </c:pt>
                <c:pt idx="38">
                  <c:v>7061</c:v>
                </c:pt>
                <c:pt idx="39">
                  <c:v>6818</c:v>
                </c:pt>
                <c:pt idx="40">
                  <c:v>6648</c:v>
                </c:pt>
                <c:pt idx="41">
                  <c:v>6430</c:v>
                </c:pt>
                <c:pt idx="42">
                  <c:v>6009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Charts!$A$7</c:f>
              <c:strCache>
                <c:ptCount val="1"/>
                <c:pt idx="0">
                  <c:v>Funerals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Charts!$B$7:$AR$7</c:f>
              <c:numCache>
                <c:formatCode>#,##0_);\(#,##0\)</c:formatCode>
                <c:ptCount val="43"/>
                <c:pt idx="0">
                  <c:v>20790</c:v>
                </c:pt>
                <c:pt idx="1">
                  <c:v>20735</c:v>
                </c:pt>
                <c:pt idx="2">
                  <c:v>20499</c:v>
                </c:pt>
                <c:pt idx="3">
                  <c:v>20740</c:v>
                </c:pt>
                <c:pt idx="4">
                  <c:v>21611</c:v>
                </c:pt>
                <c:pt idx="5">
                  <c:v>20369</c:v>
                </c:pt>
                <c:pt idx="6">
                  <c:v>20010</c:v>
                </c:pt>
                <c:pt idx="7">
                  <c:v>20753</c:v>
                </c:pt>
                <c:pt idx="8">
                  <c:v>20978</c:v>
                </c:pt>
                <c:pt idx="9">
                  <c:v>18904</c:v>
                </c:pt>
                <c:pt idx="10">
                  <c:v>21374</c:v>
                </c:pt>
                <c:pt idx="11">
                  <c:v>21342</c:v>
                </c:pt>
                <c:pt idx="12">
                  <c:v>21108</c:v>
                </c:pt>
                <c:pt idx="13">
                  <c:v>21148</c:v>
                </c:pt>
                <c:pt idx="14">
                  <c:v>21326</c:v>
                </c:pt>
                <c:pt idx="15">
                  <c:v>21483</c:v>
                </c:pt>
                <c:pt idx="16">
                  <c:v>20289</c:v>
                </c:pt>
                <c:pt idx="17">
                  <c:v>19951</c:v>
                </c:pt>
                <c:pt idx="18">
                  <c:v>19938</c:v>
                </c:pt>
                <c:pt idx="19">
                  <c:v>19900</c:v>
                </c:pt>
                <c:pt idx="20">
                  <c:v>20125</c:v>
                </c:pt>
                <c:pt idx="21">
                  <c:v>19856</c:v>
                </c:pt>
                <c:pt idx="22">
                  <c:v>19043</c:v>
                </c:pt>
                <c:pt idx="23">
                  <c:v>18992</c:v>
                </c:pt>
                <c:pt idx="24">
                  <c:v>18422</c:v>
                </c:pt>
                <c:pt idx="25">
                  <c:v>18989</c:v>
                </c:pt>
                <c:pt idx="26">
                  <c:v>18921</c:v>
                </c:pt>
                <c:pt idx="27">
                  <c:v>18755</c:v>
                </c:pt>
                <c:pt idx="28">
                  <c:v>18342</c:v>
                </c:pt>
                <c:pt idx="29">
                  <c:v>18234</c:v>
                </c:pt>
                <c:pt idx="30">
                  <c:v>18349</c:v>
                </c:pt>
                <c:pt idx="31">
                  <c:v>18349</c:v>
                </c:pt>
                <c:pt idx="32">
                  <c:v>18316</c:v>
                </c:pt>
                <c:pt idx="33">
                  <c:v>17536</c:v>
                </c:pt>
                <c:pt idx="34">
                  <c:v>17569</c:v>
                </c:pt>
                <c:pt idx="35">
                  <c:v>17168</c:v>
                </c:pt>
                <c:pt idx="36">
                  <c:v>17416</c:v>
                </c:pt>
                <c:pt idx="37">
                  <c:v>17416</c:v>
                </c:pt>
                <c:pt idx="38">
                  <c:v>16756</c:v>
                </c:pt>
                <c:pt idx="39">
                  <c:v>16254</c:v>
                </c:pt>
                <c:pt idx="40">
                  <c:v>15849</c:v>
                </c:pt>
                <c:pt idx="41">
                  <c:v>15925</c:v>
                </c:pt>
                <c:pt idx="42">
                  <c:v>15635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19072"/>
        <c:axId val="136905856"/>
      </c:lineChart>
      <c:catAx>
        <c:axId val="1336190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36905856"/>
        <c:crosses val="autoZero"/>
        <c:auto val="1"/>
        <c:lblAlgn val="ctr"/>
        <c:lblOffset val="100"/>
        <c:noMultiLvlLbl val="0"/>
      </c:catAx>
      <c:valAx>
        <c:axId val="136905856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33619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Charts!$A$8</c:f>
              <c:strCache>
                <c:ptCount val="1"/>
                <c:pt idx="0">
                  <c:v>Total Active Clergy and Bishops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Charts!$B$8:$AR$8</c:f>
              <c:numCache>
                <c:formatCode>#,##0_);\(#,##0\)</c:formatCode>
                <c:ptCount val="43"/>
                <c:pt idx="0">
                  <c:v>1915</c:v>
                </c:pt>
                <c:pt idx="1">
                  <c:v>1956</c:v>
                </c:pt>
                <c:pt idx="2">
                  <c:v>2004</c:v>
                </c:pt>
                <c:pt idx="3">
                  <c:v>2043</c:v>
                </c:pt>
                <c:pt idx="4">
                  <c:v>2063</c:v>
                </c:pt>
                <c:pt idx="5">
                  <c:v>2116</c:v>
                </c:pt>
                <c:pt idx="6">
                  <c:v>2090</c:v>
                </c:pt>
                <c:pt idx="7">
                  <c:v>2075</c:v>
                </c:pt>
                <c:pt idx="8">
                  <c:v>2056</c:v>
                </c:pt>
                <c:pt idx="9">
                  <c:v>2000</c:v>
                </c:pt>
                <c:pt idx="10">
                  <c:v>1924</c:v>
                </c:pt>
                <c:pt idx="11">
                  <c:v>1927</c:v>
                </c:pt>
                <c:pt idx="12">
                  <c:v>1859</c:v>
                </c:pt>
                <c:pt idx="13">
                  <c:v>1859</c:v>
                </c:pt>
                <c:pt idx="14">
                  <c:v>1889</c:v>
                </c:pt>
                <c:pt idx="15">
                  <c:v>1914</c:v>
                </c:pt>
                <c:pt idx="16">
                  <c:v>1918</c:v>
                </c:pt>
                <c:pt idx="17">
                  <c:v>1944</c:v>
                </c:pt>
                <c:pt idx="18">
                  <c:v>1989</c:v>
                </c:pt>
                <c:pt idx="19">
                  <c:v>2032</c:v>
                </c:pt>
                <c:pt idx="20">
                  <c:v>2026</c:v>
                </c:pt>
                <c:pt idx="21">
                  <c:v>2061</c:v>
                </c:pt>
                <c:pt idx="22">
                  <c:v>2058</c:v>
                </c:pt>
                <c:pt idx="23">
                  <c:v>2078</c:v>
                </c:pt>
                <c:pt idx="24">
                  <c:v>2024</c:v>
                </c:pt>
                <c:pt idx="25">
                  <c:v>2173</c:v>
                </c:pt>
                <c:pt idx="26">
                  <c:v>2116</c:v>
                </c:pt>
                <c:pt idx="27">
                  <c:v>2181</c:v>
                </c:pt>
                <c:pt idx="28">
                  <c:v>2208</c:v>
                </c:pt>
                <c:pt idx="29">
                  <c:v>2218</c:v>
                </c:pt>
                <c:pt idx="30">
                  <c:v>2220</c:v>
                </c:pt>
                <c:pt idx="31">
                  <c:v>2220</c:v>
                </c:pt>
                <c:pt idx="32">
                  <c:v>2155</c:v>
                </c:pt>
                <c:pt idx="33">
                  <c:v>2148</c:v>
                </c:pt>
                <c:pt idx="34">
                  <c:v>2138</c:v>
                </c:pt>
                <c:pt idx="35">
                  <c:v>2059</c:v>
                </c:pt>
                <c:pt idx="36">
                  <c:v>2065</c:v>
                </c:pt>
                <c:pt idx="37">
                  <c:v>2066</c:v>
                </c:pt>
                <c:pt idx="38">
                  <c:v>2086</c:v>
                </c:pt>
                <c:pt idx="39">
                  <c:v>2095</c:v>
                </c:pt>
                <c:pt idx="40">
                  <c:v>2140</c:v>
                </c:pt>
                <c:pt idx="41">
                  <c:v>2256</c:v>
                </c:pt>
                <c:pt idx="42">
                  <c:v>2193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Charts!$A$10</c:f>
              <c:strCache>
                <c:ptCount val="1"/>
                <c:pt idx="0">
                  <c:v>Parishes - Total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Charts!$B$10:$AR$10</c:f>
              <c:numCache>
                <c:formatCode>#,##0_);\(#,##0\)</c:formatCode>
                <c:ptCount val="43"/>
                <c:pt idx="0">
                  <c:v>1774</c:v>
                </c:pt>
                <c:pt idx="1">
                  <c:v>1757</c:v>
                </c:pt>
                <c:pt idx="2">
                  <c:v>1768</c:v>
                </c:pt>
                <c:pt idx="3">
                  <c:v>1832</c:v>
                </c:pt>
                <c:pt idx="4">
                  <c:v>1788</c:v>
                </c:pt>
                <c:pt idx="5">
                  <c:v>1859</c:v>
                </c:pt>
                <c:pt idx="6">
                  <c:v>1901</c:v>
                </c:pt>
                <c:pt idx="7">
                  <c:v>1863</c:v>
                </c:pt>
                <c:pt idx="8">
                  <c:v>1849</c:v>
                </c:pt>
                <c:pt idx="9">
                  <c:v>1784</c:v>
                </c:pt>
                <c:pt idx="10">
                  <c:v>1776</c:v>
                </c:pt>
                <c:pt idx="11">
                  <c:v>1736</c:v>
                </c:pt>
                <c:pt idx="12">
                  <c:v>1727</c:v>
                </c:pt>
                <c:pt idx="13">
                  <c:v>1702</c:v>
                </c:pt>
                <c:pt idx="14">
                  <c:v>1666</c:v>
                </c:pt>
                <c:pt idx="15">
                  <c:v>1720</c:v>
                </c:pt>
                <c:pt idx="16">
                  <c:v>1706</c:v>
                </c:pt>
                <c:pt idx="17">
                  <c:v>1814</c:v>
                </c:pt>
                <c:pt idx="18">
                  <c:v>1812</c:v>
                </c:pt>
                <c:pt idx="19">
                  <c:v>1685</c:v>
                </c:pt>
                <c:pt idx="20">
                  <c:v>1944</c:v>
                </c:pt>
                <c:pt idx="21">
                  <c:v>1794</c:v>
                </c:pt>
                <c:pt idx="22">
                  <c:v>1686</c:v>
                </c:pt>
                <c:pt idx="23">
                  <c:v>1763</c:v>
                </c:pt>
                <c:pt idx="24">
                  <c:v>1781</c:v>
                </c:pt>
                <c:pt idx="25">
                  <c:v>1715</c:v>
                </c:pt>
                <c:pt idx="26">
                  <c:v>1712</c:v>
                </c:pt>
                <c:pt idx="27">
                  <c:v>1704</c:v>
                </c:pt>
                <c:pt idx="28">
                  <c:v>1700</c:v>
                </c:pt>
                <c:pt idx="29">
                  <c:v>1692</c:v>
                </c:pt>
                <c:pt idx="30">
                  <c:v>1767</c:v>
                </c:pt>
                <c:pt idx="31">
                  <c:v>1767</c:v>
                </c:pt>
                <c:pt idx="32">
                  <c:v>1781</c:v>
                </c:pt>
                <c:pt idx="33">
                  <c:v>1761</c:v>
                </c:pt>
                <c:pt idx="34">
                  <c:v>1742</c:v>
                </c:pt>
                <c:pt idx="35">
                  <c:v>1740</c:v>
                </c:pt>
                <c:pt idx="36">
                  <c:v>1850</c:v>
                </c:pt>
                <c:pt idx="37">
                  <c:v>1850</c:v>
                </c:pt>
                <c:pt idx="38">
                  <c:v>1563</c:v>
                </c:pt>
                <c:pt idx="39">
                  <c:v>1781</c:v>
                </c:pt>
                <c:pt idx="40">
                  <c:v>1793</c:v>
                </c:pt>
                <c:pt idx="41">
                  <c:v>1818</c:v>
                </c:pt>
                <c:pt idx="42">
                  <c:v>1792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42336"/>
        <c:axId val="111768704"/>
      </c:lineChart>
      <c:catAx>
        <c:axId val="111742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11768704"/>
        <c:crosses val="autoZero"/>
        <c:auto val="1"/>
        <c:lblAlgn val="ctr"/>
        <c:lblOffset val="100"/>
        <c:noMultiLvlLbl val="0"/>
      </c:catAx>
      <c:valAx>
        <c:axId val="111768704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11742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Charts!$A$14</c:f>
              <c:strCache>
                <c:ptCount val="1"/>
                <c:pt idx="0">
                  <c:v>Total Parish Income (inflation adjusted to 2001)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Charts!$B$14:$AR$14</c:f>
              <c:numCache>
                <c:formatCode>#,##0_);\(#,##0\)</c:formatCode>
                <c:ptCount val="43"/>
                <c:pt idx="8">
                  <c:v>193559760.24453339</c:v>
                </c:pt>
                <c:pt idx="9">
                  <c:v>169734041.35804695</c:v>
                </c:pt>
                <c:pt idx="10">
                  <c:v>169141144.11272851</c:v>
                </c:pt>
                <c:pt idx="11">
                  <c:v>168392061.85701776</c:v>
                </c:pt>
                <c:pt idx="12">
                  <c:v>168896464.86230385</c:v>
                </c:pt>
                <c:pt idx="13">
                  <c:v>172124589.2682336</c:v>
                </c:pt>
                <c:pt idx="14">
                  <c:v>172007640.27861372</c:v>
                </c:pt>
                <c:pt idx="15">
                  <c:v>177178822.77176407</c:v>
                </c:pt>
                <c:pt idx="16">
                  <c:v>180783940.15014318</c:v>
                </c:pt>
                <c:pt idx="17">
                  <c:v>186237595.52040106</c:v>
                </c:pt>
                <c:pt idx="18">
                  <c:v>196376675.66731137</c:v>
                </c:pt>
                <c:pt idx="19">
                  <c:v>199418008.58553579</c:v>
                </c:pt>
                <c:pt idx="20">
                  <c:v>209591492.1102939</c:v>
                </c:pt>
                <c:pt idx="21">
                  <c:v>212787174.29635799</c:v>
                </c:pt>
                <c:pt idx="22">
                  <c:v>209127207.51259235</c:v>
                </c:pt>
                <c:pt idx="23">
                  <c:v>205715598.4705638</c:v>
                </c:pt>
                <c:pt idx="24">
                  <c:v>201959913.23206064</c:v>
                </c:pt>
                <c:pt idx="25">
                  <c:v>208006056.58992711</c:v>
                </c:pt>
                <c:pt idx="26">
                  <c:v>220073430.52935818</c:v>
                </c:pt>
                <c:pt idx="27">
                  <c:v>221399512.84593955</c:v>
                </c:pt>
                <c:pt idx="28">
                  <c:v>224872298.69381252</c:v>
                </c:pt>
                <c:pt idx="29">
                  <c:v>226027950.63395604</c:v>
                </c:pt>
                <c:pt idx="30">
                  <c:v>239003553.1248388</c:v>
                </c:pt>
                <c:pt idx="31">
                  <c:v>227060187.27421507</c:v>
                </c:pt>
                <c:pt idx="32">
                  <c:v>229391345.06242821</c:v>
                </c:pt>
                <c:pt idx="33">
                  <c:v>227433963.34051228</c:v>
                </c:pt>
                <c:pt idx="34">
                  <c:v>217518793.43732327</c:v>
                </c:pt>
                <c:pt idx="35">
                  <c:v>213249540.3709141</c:v>
                </c:pt>
                <c:pt idx="36">
                  <c:v>227102728.38547519</c:v>
                </c:pt>
                <c:pt idx="37">
                  <c:v>223218722.61202592</c:v>
                </c:pt>
                <c:pt idx="38">
                  <c:v>231357677.39136812</c:v>
                </c:pt>
                <c:pt idx="39">
                  <c:v>231265056.55986217</c:v>
                </c:pt>
                <c:pt idx="40">
                  <c:v>234903915.35653681</c:v>
                </c:pt>
                <c:pt idx="41">
                  <c:v>239995872.48000002</c:v>
                </c:pt>
                <c:pt idx="42">
                  <c:v>236870253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19296"/>
        <c:axId val="138520832"/>
      </c:lineChart>
      <c:catAx>
        <c:axId val="138519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38520832"/>
        <c:crosses val="autoZero"/>
        <c:auto val="1"/>
        <c:lblAlgn val="ctr"/>
        <c:lblOffset val="100"/>
        <c:noMultiLvlLbl val="0"/>
      </c:catAx>
      <c:valAx>
        <c:axId val="138520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385192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Charts!$A$19</c:f>
              <c:strCache>
                <c:ptCount val="1"/>
                <c:pt idx="0">
                  <c:v>2001 amounts as a % of 1967 amounts</c:v>
                </c:pt>
              </c:strCache>
            </c:strRef>
          </c:tx>
          <c:invertIfNegative val="0"/>
          <c:cat>
            <c:strRef>
              <c:f>Charts!$B$18:$J$18</c:f>
              <c:strCache>
                <c:ptCount val="9"/>
                <c:pt idx="0">
                  <c:v>Total members</c:v>
                </c:pt>
                <c:pt idx="1">
                  <c:v>Confirmed persons</c:v>
                </c:pt>
                <c:pt idx="2">
                  <c:v>Baptisms</c:v>
                </c:pt>
                <c:pt idx="3">
                  <c:v>Confirmations</c:v>
                </c:pt>
                <c:pt idx="4">
                  <c:v>Marriages</c:v>
                </c:pt>
                <c:pt idx="5">
                  <c:v>Funerals</c:v>
                </c:pt>
                <c:pt idx="6">
                  <c:v>Total Active Clergy</c:v>
                </c:pt>
                <c:pt idx="7">
                  <c:v>Parishes - Total</c:v>
                </c:pt>
                <c:pt idx="8">
                  <c:v>Parish Income (inflation adjusted)</c:v>
                </c:pt>
              </c:strCache>
            </c:strRef>
          </c:cat>
          <c:val>
            <c:numRef>
              <c:f>Charts!$B$19:$J$19</c:f>
              <c:numCache>
                <c:formatCode>0.00%</c:formatCode>
                <c:ptCount val="9"/>
                <c:pt idx="0">
                  <c:v>0.52667835157459053</c:v>
                </c:pt>
                <c:pt idx="1">
                  <c:v>0.6311893629011377</c:v>
                </c:pt>
                <c:pt idx="2">
                  <c:v>0.42620534999199106</c:v>
                </c:pt>
                <c:pt idx="3">
                  <c:v>0.20640275903433797</c:v>
                </c:pt>
                <c:pt idx="4">
                  <c:v>0.38795274065465812</c:v>
                </c:pt>
                <c:pt idx="5">
                  <c:v>0.74530460482410144</c:v>
                </c:pt>
                <c:pt idx="6">
                  <c:v>1.0666342412451362</c:v>
                </c:pt>
                <c:pt idx="7">
                  <c:v>0.96917252568956191</c:v>
                </c:pt>
                <c:pt idx="8">
                  <c:v>1.2237577309496064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111187456"/>
        <c:axId val="111189376"/>
      </c:barChart>
      <c:catAx>
        <c:axId val="111187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 baseline="0"/>
            </a:pPr>
            <a:endParaRPr lang="en-US"/>
          </a:p>
        </c:txPr>
        <c:crossAx val="111189376"/>
        <c:crosses val="autoZero"/>
        <c:auto val="1"/>
        <c:lblAlgn val="ctr"/>
        <c:lblOffset val="100"/>
        <c:noMultiLvlLbl val="0"/>
      </c:catAx>
      <c:valAx>
        <c:axId val="1111893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1187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Charts!$A$16</c:f>
              <c:strCache>
                <c:ptCount val="1"/>
                <c:pt idx="0">
                  <c:v>Confirmations as a % of Baptisms 12 years ealier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Charts!$N$1:$AR$1</c:f>
              <c:numCache>
                <c:formatCode>@</c:formatCode>
                <c:ptCount val="3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</c:numCache>
            </c:numRef>
          </c:cat>
          <c:val>
            <c:numRef>
              <c:f>Charts!$N$16:$AR$16</c:f>
              <c:numCache>
                <c:formatCode>0%</c:formatCode>
                <c:ptCount val="31"/>
                <c:pt idx="0">
                  <c:v>0.47691940246656245</c:v>
                </c:pt>
                <c:pt idx="1">
                  <c:v>0.41847861014117094</c:v>
                </c:pt>
                <c:pt idx="2">
                  <c:v>0.44726579810334133</c:v>
                </c:pt>
                <c:pt idx="3">
                  <c:v>0.44195960584247679</c:v>
                </c:pt>
                <c:pt idx="4">
                  <c:v>0.47862935632351866</c:v>
                </c:pt>
                <c:pt idx="5">
                  <c:v>0.4574367403865312</c:v>
                </c:pt>
                <c:pt idx="6">
                  <c:v>0.50274212698592191</c:v>
                </c:pt>
                <c:pt idx="7">
                  <c:v>0.47175406215014071</c:v>
                </c:pt>
                <c:pt idx="8">
                  <c:v>0.51526509690853761</c:v>
                </c:pt>
                <c:pt idx="9">
                  <c:v>0.50847629339456979</c:v>
                </c:pt>
                <c:pt idx="10">
                  <c:v>0.49758182059096329</c:v>
                </c:pt>
                <c:pt idx="11">
                  <c:v>0.50865251109079213</c:v>
                </c:pt>
                <c:pt idx="12">
                  <c:v>0.52928069075969641</c:v>
                </c:pt>
                <c:pt idx="13">
                  <c:v>0.51666123955280585</c:v>
                </c:pt>
                <c:pt idx="14">
                  <c:v>0.49524834805850471</c:v>
                </c:pt>
                <c:pt idx="15">
                  <c:v>0.45247191436244655</c:v>
                </c:pt>
                <c:pt idx="16">
                  <c:v>0.43176610035559065</c:v>
                </c:pt>
                <c:pt idx="17">
                  <c:v>0.41953579122799889</c:v>
                </c:pt>
                <c:pt idx="18">
                  <c:v>0.39224032086436933</c:v>
                </c:pt>
                <c:pt idx="19">
                  <c:v>0.40005008974412487</c:v>
                </c:pt>
                <c:pt idx="20">
                  <c:v>0.35371384562724628</c:v>
                </c:pt>
                <c:pt idx="21">
                  <c:v>0.35361862546087247</c:v>
                </c:pt>
                <c:pt idx="22">
                  <c:v>0.30496271535098995</c:v>
                </c:pt>
                <c:pt idx="23">
                  <c:v>0.29087643077951375</c:v>
                </c:pt>
                <c:pt idx="24">
                  <c:v>0.30767583311916386</c:v>
                </c:pt>
                <c:pt idx="25">
                  <c:v>0.29955377622085994</c:v>
                </c:pt>
                <c:pt idx="26">
                  <c:v>0.27889955655056614</c:v>
                </c:pt>
                <c:pt idx="27">
                  <c:v>0.27608210620258811</c:v>
                </c:pt>
                <c:pt idx="28">
                  <c:v>0.28646666039687763</c:v>
                </c:pt>
                <c:pt idx="29">
                  <c:v>0.26540807993466881</c:v>
                </c:pt>
                <c:pt idx="30">
                  <c:v>0.25836422504809725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94496"/>
        <c:axId val="137196672"/>
      </c:lineChart>
      <c:catAx>
        <c:axId val="137194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37196672"/>
        <c:crosses val="autoZero"/>
        <c:auto val="1"/>
        <c:lblAlgn val="ctr"/>
        <c:lblOffset val="100"/>
        <c:noMultiLvlLbl val="0"/>
      </c:catAx>
      <c:valAx>
        <c:axId val="1371966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194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Charts!$A$9</c:f>
              <c:strCache>
                <c:ptCount val="1"/>
                <c:pt idx="0">
                  <c:v>Active Bishops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Charts!$B$9:$AR$9</c:f>
              <c:numCache>
                <c:formatCode>#,##0_);\(#,##0\)</c:formatCode>
                <c:ptCount val="43"/>
                <c:pt idx="8">
                  <c:v>36</c:v>
                </c:pt>
                <c:pt idx="9">
                  <c:v>38</c:v>
                </c:pt>
                <c:pt idx="10">
                  <c:v>39</c:v>
                </c:pt>
                <c:pt idx="11">
                  <c:v>38</c:v>
                </c:pt>
                <c:pt idx="12">
                  <c:v>37</c:v>
                </c:pt>
                <c:pt idx="13">
                  <c:v>36</c:v>
                </c:pt>
                <c:pt idx="14">
                  <c:v>33</c:v>
                </c:pt>
                <c:pt idx="15">
                  <c:v>33</c:v>
                </c:pt>
                <c:pt idx="16">
                  <c:v>32</c:v>
                </c:pt>
                <c:pt idx="17">
                  <c:v>36</c:v>
                </c:pt>
                <c:pt idx="18">
                  <c:v>38</c:v>
                </c:pt>
                <c:pt idx="19">
                  <c:v>38</c:v>
                </c:pt>
                <c:pt idx="20">
                  <c:v>39</c:v>
                </c:pt>
                <c:pt idx="21">
                  <c:v>41</c:v>
                </c:pt>
                <c:pt idx="22">
                  <c:v>43</c:v>
                </c:pt>
                <c:pt idx="23">
                  <c:v>45</c:v>
                </c:pt>
                <c:pt idx="24">
                  <c:v>43</c:v>
                </c:pt>
                <c:pt idx="25">
                  <c:v>42</c:v>
                </c:pt>
                <c:pt idx="26">
                  <c:v>42</c:v>
                </c:pt>
                <c:pt idx="27">
                  <c:v>41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43</c:v>
                </c:pt>
                <c:pt idx="32">
                  <c:v>43</c:v>
                </c:pt>
                <c:pt idx="33">
                  <c:v>41</c:v>
                </c:pt>
                <c:pt idx="34">
                  <c:v>41</c:v>
                </c:pt>
                <c:pt idx="35">
                  <c:v>40</c:v>
                </c:pt>
                <c:pt idx="36">
                  <c:v>40</c:v>
                </c:pt>
                <c:pt idx="37">
                  <c:v>41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42</c:v>
                </c:pt>
                <c:pt idx="42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07680"/>
        <c:axId val="111308160"/>
      </c:lineChart>
      <c:catAx>
        <c:axId val="1124076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11308160"/>
        <c:crosses val="autoZero"/>
        <c:auto val="1"/>
        <c:lblAlgn val="ctr"/>
        <c:lblOffset val="100"/>
        <c:noMultiLvlLbl val="0"/>
      </c:catAx>
      <c:valAx>
        <c:axId val="111308160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12407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Charts!$A$11</c:f>
              <c:strCache>
                <c:ptCount val="1"/>
                <c:pt idx="0">
                  <c:v>Members per Clergy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Charts!$B$11:$AR$11</c:f>
              <c:numCache>
                <c:formatCode>#,##0_);\(#,##0\)</c:formatCode>
                <c:ptCount val="43"/>
                <c:pt idx="8">
                  <c:v>603.29999999999995</c:v>
                </c:pt>
                <c:pt idx="9">
                  <c:v>598.12385321100919</c:v>
                </c:pt>
                <c:pt idx="10">
                  <c:v>627.02811671087534</c:v>
                </c:pt>
                <c:pt idx="11">
                  <c:v>596.38433033350975</c:v>
                </c:pt>
                <c:pt idx="12">
                  <c:v>608.7930845225028</c:v>
                </c:pt>
                <c:pt idx="13">
                  <c:v>583.21393307734502</c:v>
                </c:pt>
                <c:pt idx="14">
                  <c:v>574.39816810344826</c:v>
                </c:pt>
                <c:pt idx="15">
                  <c:v>557.28123338649652</c:v>
                </c:pt>
                <c:pt idx="16">
                  <c:v>538.18451749734891</c:v>
                </c:pt>
                <c:pt idx="17">
                  <c:v>528.788784067086</c:v>
                </c:pt>
                <c:pt idx="18">
                  <c:v>511.21014864172218</c:v>
                </c:pt>
                <c:pt idx="19">
                  <c:v>482.42326980942829</c:v>
                </c:pt>
                <c:pt idx="20">
                  <c:v>479.36034222445898</c:v>
                </c:pt>
                <c:pt idx="21">
                  <c:v>460.62524752475247</c:v>
                </c:pt>
                <c:pt idx="22">
                  <c:v>457.3424317617866</c:v>
                </c:pt>
                <c:pt idx="23">
                  <c:v>448.83472700442695</c:v>
                </c:pt>
                <c:pt idx="24">
                  <c:v>461.21504290762243</c:v>
                </c:pt>
                <c:pt idx="25">
                  <c:v>418.20037541060537</c:v>
                </c:pt>
                <c:pt idx="26">
                  <c:v>416.97878495660558</c:v>
                </c:pt>
                <c:pt idx="27">
                  <c:v>389.65</c:v>
                </c:pt>
                <c:pt idx="28">
                  <c:v>373.13942751615883</c:v>
                </c:pt>
                <c:pt idx="29">
                  <c:v>395.7890625</c:v>
                </c:pt>
                <c:pt idx="30">
                  <c:v>391.77308222324302</c:v>
                </c:pt>
                <c:pt idx="31">
                  <c:v>392.94212218649517</c:v>
                </c:pt>
                <c:pt idx="32">
                  <c:v>379.71732954545456</c:v>
                </c:pt>
                <c:pt idx="33">
                  <c:v>372.14143331751308</c:v>
                </c:pt>
                <c:pt idx="34">
                  <c:v>367.96137339055792</c:v>
                </c:pt>
                <c:pt idx="35">
                  <c:v>368.45071817731548</c:v>
                </c:pt>
                <c:pt idx="36">
                  <c:v>365.56148148148151</c:v>
                </c:pt>
                <c:pt idx="37">
                  <c:v>365.28345679012347</c:v>
                </c:pt>
                <c:pt idx="38">
                  <c:v>350.95745721271396</c:v>
                </c:pt>
                <c:pt idx="39">
                  <c:v>343.7535314174379</c:v>
                </c:pt>
                <c:pt idx="40">
                  <c:v>327.30662851692892</c:v>
                </c:pt>
                <c:pt idx="41">
                  <c:v>294.02755194218611</c:v>
                </c:pt>
                <c:pt idx="42">
                  <c:v>298.5325581395349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Charts!$A$12</c:f>
              <c:strCache>
                <c:ptCount val="1"/>
                <c:pt idx="0">
                  <c:v>Members per Parish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Charts!$B$12:$AR$12</c:f>
              <c:numCache>
                <c:formatCode>#,##0_);\(#,##0\)</c:formatCode>
                <c:ptCount val="43"/>
                <c:pt idx="0">
                  <c:v>746.49718151071022</c:v>
                </c:pt>
                <c:pt idx="1">
                  <c:v>764.40523619806493</c:v>
                </c:pt>
                <c:pt idx="2">
                  <c:v>768.35916289592762</c:v>
                </c:pt>
                <c:pt idx="3">
                  <c:v>743.15665938864629</c:v>
                </c:pt>
                <c:pt idx="4">
                  <c:v>758.62639821029086</c:v>
                </c:pt>
                <c:pt idx="5">
                  <c:v>734.43410435718124</c:v>
                </c:pt>
                <c:pt idx="6">
                  <c:v>715.20305102577595</c:v>
                </c:pt>
                <c:pt idx="7">
                  <c:v>693.91411701556626</c:v>
                </c:pt>
                <c:pt idx="8">
                  <c:v>659.09464575446191</c:v>
                </c:pt>
                <c:pt idx="9">
                  <c:v>657.80213004484301</c:v>
                </c:pt>
                <c:pt idx="10">
                  <c:v>665.51126126126121</c:v>
                </c:pt>
                <c:pt idx="11">
                  <c:v>648.94585253456216</c:v>
                </c:pt>
                <c:pt idx="12">
                  <c:v>642.28199189345685</c:v>
                </c:pt>
                <c:pt idx="13">
                  <c:v>624.67626321974149</c:v>
                </c:pt>
                <c:pt idx="14">
                  <c:v>639.90576230492195</c:v>
                </c:pt>
                <c:pt idx="15">
                  <c:v>609.44534883720928</c:v>
                </c:pt>
                <c:pt idx="16">
                  <c:v>594.96834701055104</c:v>
                </c:pt>
                <c:pt idx="17">
                  <c:v>556.19018743109154</c:v>
                </c:pt>
                <c:pt idx="18">
                  <c:v>550.42549668874176</c:v>
                </c:pt>
                <c:pt idx="19">
                  <c:v>570.89139465875371</c:v>
                </c:pt>
                <c:pt idx="20">
                  <c:v>489.96347736625512</c:v>
                </c:pt>
                <c:pt idx="21">
                  <c:v>518.65273132664436</c:v>
                </c:pt>
                <c:pt idx="22">
                  <c:v>546.58659549228946</c:v>
                </c:pt>
                <c:pt idx="23">
                  <c:v>517.57288712422007</c:v>
                </c:pt>
                <c:pt idx="24">
                  <c:v>513.00786075238625</c:v>
                </c:pt>
                <c:pt idx="25">
                  <c:v>519.64139941690962</c:v>
                </c:pt>
                <c:pt idx="26">
                  <c:v>505.14836448598129</c:v>
                </c:pt>
                <c:pt idx="27">
                  <c:v>489.34917840375584</c:v>
                </c:pt>
                <c:pt idx="28">
                  <c:v>475.42352941176472</c:v>
                </c:pt>
                <c:pt idx="29">
                  <c:v>509.00531914893617</c:v>
                </c:pt>
                <c:pt idx="30">
                  <c:v>482.67685342388228</c:v>
                </c:pt>
                <c:pt idx="31">
                  <c:v>484.11714770797965</c:v>
                </c:pt>
                <c:pt idx="32">
                  <c:v>450.28804042672658</c:v>
                </c:pt>
                <c:pt idx="33">
                  <c:v>445.25951164111302</c:v>
                </c:pt>
                <c:pt idx="34">
                  <c:v>442.94776119402985</c:v>
                </c:pt>
                <c:pt idx="35">
                  <c:v>427.52988505747129</c:v>
                </c:pt>
                <c:pt idx="36">
                  <c:v>400.1416216216216</c:v>
                </c:pt>
                <c:pt idx="37">
                  <c:v>399.83729729729731</c:v>
                </c:pt>
                <c:pt idx="38">
                  <c:v>459.1861804222649</c:v>
                </c:pt>
                <c:pt idx="39">
                  <c:v>396.25266704098823</c:v>
                </c:pt>
                <c:pt idx="40">
                  <c:v>382.80089235917455</c:v>
                </c:pt>
                <c:pt idx="41">
                  <c:v>358.07315731573158</c:v>
                </c:pt>
                <c:pt idx="42">
                  <c:v>358.17243303571428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06624"/>
        <c:axId val="111744128"/>
      </c:lineChart>
      <c:catAx>
        <c:axId val="111306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11744128"/>
        <c:crosses val="autoZero"/>
        <c:auto val="1"/>
        <c:lblAlgn val="ctr"/>
        <c:lblOffset val="100"/>
        <c:noMultiLvlLbl val="0"/>
      </c:catAx>
      <c:valAx>
        <c:axId val="111744128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113066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Charts!$A$13</c:f>
              <c:strCache>
                <c:ptCount val="1"/>
                <c:pt idx="0">
                  <c:v>Members per Bishop</c:v>
                </c:pt>
              </c:strCache>
            </c:strRef>
          </c:tx>
          <c:marker>
            <c:symbol val="none"/>
          </c:marker>
          <c:cat>
            <c:numRef>
              <c:f>Charts!$B$1:$AR$1</c:f>
              <c:numCache>
                <c:formatCode>@</c:formatCode>
                <c:ptCount val="43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</c:numCache>
            </c:numRef>
          </c:cat>
          <c:val>
            <c:numRef>
              <c:f>Charts!$B$13:$AR$13</c:f>
              <c:numCache>
                <c:formatCode>#,##0_);\(#,##0\)</c:formatCode>
                <c:ptCount val="43"/>
                <c:pt idx="8">
                  <c:v>33851.833333333336</c:v>
                </c:pt>
                <c:pt idx="9">
                  <c:v>30882.07894736842</c:v>
                </c:pt>
                <c:pt idx="10">
                  <c:v>30306.358974358973</c:v>
                </c:pt>
                <c:pt idx="11">
                  <c:v>29646.57894736842</c:v>
                </c:pt>
                <c:pt idx="12">
                  <c:v>29978.945945945947</c:v>
                </c:pt>
                <c:pt idx="13">
                  <c:v>29533.305555555555</c:v>
                </c:pt>
                <c:pt idx="14">
                  <c:v>32305.545454545456</c:v>
                </c:pt>
                <c:pt idx="15">
                  <c:v>31765.030303030304</c:v>
                </c:pt>
                <c:pt idx="16">
                  <c:v>31719.25</c:v>
                </c:pt>
                <c:pt idx="17">
                  <c:v>28025.805555555555</c:v>
                </c:pt>
                <c:pt idx="18">
                  <c:v>26246.605263157893</c:v>
                </c:pt>
                <c:pt idx="19">
                  <c:v>25314.526315789473</c:v>
                </c:pt>
                <c:pt idx="20">
                  <c:v>24422.794871794871</c:v>
                </c:pt>
                <c:pt idx="21">
                  <c:v>22694.219512195123</c:v>
                </c:pt>
                <c:pt idx="22">
                  <c:v>21431.279069767443</c:v>
                </c:pt>
                <c:pt idx="23">
                  <c:v>20277.355555555554</c:v>
                </c:pt>
                <c:pt idx="24">
                  <c:v>21248.069767441859</c:v>
                </c:pt>
                <c:pt idx="25">
                  <c:v>21218.690476190477</c:v>
                </c:pt>
                <c:pt idx="26">
                  <c:v>20590.809523809523</c:v>
                </c:pt>
                <c:pt idx="27">
                  <c:v>20337.829268292684</c:v>
                </c:pt>
                <c:pt idx="28">
                  <c:v>19243.333333333332</c:v>
                </c:pt>
                <c:pt idx="29">
                  <c:v>20505.642857142859</c:v>
                </c:pt>
                <c:pt idx="30">
                  <c:v>19834.651162790698</c:v>
                </c:pt>
                <c:pt idx="31">
                  <c:v>19893.837209302324</c:v>
                </c:pt>
                <c:pt idx="32">
                  <c:v>18650.302325581397</c:v>
                </c:pt>
                <c:pt idx="33">
                  <c:v>19124.439024390245</c:v>
                </c:pt>
                <c:pt idx="34">
                  <c:v>18819.878048780487</c:v>
                </c:pt>
                <c:pt idx="35">
                  <c:v>18597.55</c:v>
                </c:pt>
                <c:pt idx="36">
                  <c:v>18506.55</c:v>
                </c:pt>
                <c:pt idx="37">
                  <c:v>18041.439024390245</c:v>
                </c:pt>
                <c:pt idx="38">
                  <c:v>17505.073170731706</c:v>
                </c:pt>
                <c:pt idx="39">
                  <c:v>16803</c:v>
                </c:pt>
                <c:pt idx="40">
                  <c:v>15961.906976744185</c:v>
                </c:pt>
                <c:pt idx="41">
                  <c:v>15499.452380952382</c:v>
                </c:pt>
                <c:pt idx="42">
                  <c:v>14926.627906976744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55264"/>
        <c:axId val="120871552"/>
      </c:lineChart>
      <c:catAx>
        <c:axId val="1121552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120871552"/>
        <c:crosses val="autoZero"/>
        <c:auto val="1"/>
        <c:lblAlgn val="ctr"/>
        <c:lblOffset val="100"/>
        <c:noMultiLvlLbl val="0"/>
      </c:catAx>
      <c:valAx>
        <c:axId val="12087155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121552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185737</xdr:colOff>
      <xdr:row>22</xdr:row>
      <xdr:rowOff>42862</xdr:rowOff>
    </xdr:from>
    <xdr:to>
      <xdr:col>8</xdr:col>
      <xdr:colOff>157162</xdr:colOff>
      <xdr:row>36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157162</xdr:colOff>
      <xdr:row>37</xdr:row>
      <xdr:rowOff>109537</xdr:rowOff>
    </xdr:from>
    <xdr:to>
      <xdr:col>8</xdr:col>
      <xdr:colOff>114300</xdr:colOff>
      <xdr:row>51</xdr:row>
      <xdr:rowOff>185737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147637</xdr:colOff>
      <xdr:row>52</xdr:row>
      <xdr:rowOff>185737</xdr:rowOff>
    </xdr:from>
    <xdr:to>
      <xdr:col>8</xdr:col>
      <xdr:colOff>119062</xdr:colOff>
      <xdr:row>67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152400</xdr:colOff>
      <xdr:row>83</xdr:row>
      <xdr:rowOff>33337</xdr:rowOff>
    </xdr:from>
    <xdr:to>
      <xdr:col>8</xdr:col>
      <xdr:colOff>123825</xdr:colOff>
      <xdr:row>97</xdr:row>
      <xdr:rowOff>109537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333374</xdr:colOff>
      <xdr:row>22</xdr:row>
      <xdr:rowOff>61912</xdr:rowOff>
    </xdr:from>
    <xdr:to>
      <xdr:col>14</xdr:col>
      <xdr:colOff>295275</xdr:colOff>
      <xdr:row>36</xdr:row>
      <xdr:rowOff>138112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323850</xdr:colOff>
      <xdr:row>37</xdr:row>
      <xdr:rowOff>109537</xdr:rowOff>
    </xdr:from>
    <xdr:to>
      <xdr:col>14</xdr:col>
      <xdr:colOff>285750</xdr:colOff>
      <xdr:row>51</xdr:row>
      <xdr:rowOff>185737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323850</xdr:colOff>
      <xdr:row>52</xdr:row>
      <xdr:rowOff>185737</xdr:rowOff>
    </xdr:from>
    <xdr:to>
      <xdr:col>14</xdr:col>
      <xdr:colOff>285750</xdr:colOff>
      <xdr:row>67</xdr:row>
      <xdr:rowOff>71437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133350</xdr:colOff>
      <xdr:row>67</xdr:row>
      <xdr:rowOff>176212</xdr:rowOff>
    </xdr:from>
    <xdr:to>
      <xdr:col>8</xdr:col>
      <xdr:colOff>104775</xdr:colOff>
      <xdr:row>82</xdr:row>
      <xdr:rowOff>61912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342900</xdr:colOff>
      <xdr:row>67</xdr:row>
      <xdr:rowOff>157162</xdr:rowOff>
    </xdr:from>
    <xdr:to>
      <xdr:col>14</xdr:col>
      <xdr:colOff>304800</xdr:colOff>
      <xdr:row>82</xdr:row>
      <xdr:rowOff>42862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28515625" defaultRowHeight="15" x14ac:dyDescent="0.25"/>
  <cols>
    <col min="1" max="1" width="21.7109375" style="1" bestFit="1" customWidth="1"/>
    <col min="2" max="2" width="49.5703125" style="1" bestFit="1" customWidth="1"/>
    <col min="3" max="10" width="9.85546875" style="1" bestFit="1" customWidth="1"/>
    <col min="11" max="12" width="11.85546875" style="1" bestFit="1" customWidth="1"/>
    <col min="13" max="45" width="11.85546875" style="2" bestFit="1" customWidth="1"/>
    <col min="46" max="16384" width="9.28515625" style="2"/>
  </cols>
  <sheetData>
    <row r="1" spans="1:45" s="1" customFormat="1" x14ac:dyDescent="0.25">
      <c r="C1" s="1">
        <v>1959</v>
      </c>
      <c r="D1" s="1">
        <v>1960</v>
      </c>
      <c r="E1" s="1">
        <v>1961</v>
      </c>
      <c r="F1" s="1">
        <v>1962</v>
      </c>
      <c r="G1" s="1">
        <v>1963</v>
      </c>
      <c r="H1" s="1">
        <v>1964</v>
      </c>
      <c r="I1" s="1">
        <v>1965</v>
      </c>
      <c r="J1" s="1">
        <v>1966</v>
      </c>
      <c r="K1" s="1">
        <v>1967</v>
      </c>
      <c r="L1" s="1">
        <v>1968</v>
      </c>
      <c r="M1" s="1">
        <v>1969</v>
      </c>
      <c r="N1" s="1">
        <v>1970</v>
      </c>
      <c r="O1" s="1">
        <v>1971</v>
      </c>
      <c r="P1" s="1">
        <v>1972</v>
      </c>
      <c r="Q1" s="1">
        <v>1973</v>
      </c>
      <c r="R1" s="1">
        <v>1974</v>
      </c>
      <c r="S1" s="1">
        <v>1975</v>
      </c>
      <c r="T1" s="1">
        <v>1976</v>
      </c>
      <c r="U1" s="1">
        <v>1977</v>
      </c>
      <c r="V1" s="1">
        <v>1978</v>
      </c>
      <c r="W1" s="1">
        <v>1979</v>
      </c>
      <c r="X1" s="1">
        <v>1980</v>
      </c>
      <c r="Y1" s="1">
        <v>1981</v>
      </c>
      <c r="Z1" s="1">
        <v>1982</v>
      </c>
      <c r="AA1" s="1">
        <v>1983</v>
      </c>
      <c r="AB1" s="1">
        <v>1984</v>
      </c>
      <c r="AC1" s="1">
        <v>1985</v>
      </c>
      <c r="AD1" s="1">
        <v>1986</v>
      </c>
      <c r="AE1" s="1">
        <v>1987</v>
      </c>
      <c r="AF1" s="1">
        <v>1988</v>
      </c>
      <c r="AG1" s="1">
        <v>1989</v>
      </c>
      <c r="AH1" s="1">
        <v>1990</v>
      </c>
      <c r="AI1" s="1">
        <v>1991</v>
      </c>
      <c r="AJ1" s="1">
        <v>1992</v>
      </c>
      <c r="AK1" s="1">
        <v>1993</v>
      </c>
      <c r="AL1" s="1">
        <v>1994</v>
      </c>
      <c r="AM1" s="1">
        <v>1995</v>
      </c>
      <c r="AN1" s="1">
        <v>1996</v>
      </c>
      <c r="AO1" s="1">
        <v>1997</v>
      </c>
      <c r="AP1" s="1">
        <v>1998</v>
      </c>
      <c r="AQ1" s="1">
        <v>1999</v>
      </c>
      <c r="AR1" s="1">
        <v>2000</v>
      </c>
      <c r="AS1" s="1">
        <v>2001</v>
      </c>
    </row>
    <row r="2" spans="1:45" x14ac:dyDescent="0.25">
      <c r="A2" s="1" t="s">
        <v>8</v>
      </c>
      <c r="B2" s="1" t="s">
        <v>11</v>
      </c>
      <c r="C2" s="2"/>
      <c r="D2" s="2"/>
      <c r="E2" s="2"/>
      <c r="F2" s="2"/>
      <c r="G2" s="2"/>
      <c r="H2" s="2"/>
      <c r="I2" s="2"/>
      <c r="J2" s="2"/>
      <c r="K2" s="2"/>
      <c r="L2" s="2"/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1</v>
      </c>
      <c r="AI2" s="2">
        <v>1</v>
      </c>
      <c r="AJ2" s="2">
        <v>1</v>
      </c>
      <c r="AK2" s="2">
        <v>1</v>
      </c>
      <c r="AL2" s="2">
        <v>1</v>
      </c>
      <c r="AM2" s="2">
        <v>0</v>
      </c>
      <c r="AN2" s="2">
        <v>1</v>
      </c>
      <c r="AO2" s="2">
        <v>1</v>
      </c>
      <c r="AP2" s="2">
        <v>1</v>
      </c>
      <c r="AQ2" s="2">
        <v>1</v>
      </c>
      <c r="AR2" s="2">
        <v>1</v>
      </c>
      <c r="AS2" s="2">
        <v>1</v>
      </c>
    </row>
    <row r="3" spans="1:45" x14ac:dyDescent="0.25">
      <c r="A3" s="2"/>
      <c r="B3" s="1" t="s">
        <v>9</v>
      </c>
      <c r="C3" s="2"/>
      <c r="D3" s="2"/>
      <c r="E3" s="2"/>
      <c r="F3" s="2"/>
      <c r="G3" s="2"/>
      <c r="H3" s="2"/>
      <c r="I3" s="2"/>
      <c r="J3" s="2"/>
      <c r="K3" s="2"/>
      <c r="L3" s="2">
        <v>27</v>
      </c>
      <c r="M3" s="2">
        <v>28</v>
      </c>
      <c r="N3" s="2">
        <v>29</v>
      </c>
      <c r="O3" s="2">
        <v>29</v>
      </c>
      <c r="P3" s="2">
        <v>29</v>
      </c>
      <c r="Q3" s="2">
        <v>27</v>
      </c>
      <c r="R3" s="2">
        <v>27</v>
      </c>
      <c r="S3" s="2">
        <v>28</v>
      </c>
      <c r="T3" s="2">
        <v>30</v>
      </c>
      <c r="U3" s="2">
        <v>30</v>
      </c>
      <c r="V3" s="2">
        <v>30</v>
      </c>
      <c r="W3" s="2">
        <v>30</v>
      </c>
      <c r="X3" s="2">
        <v>30</v>
      </c>
      <c r="Y3" s="2">
        <v>30</v>
      </c>
      <c r="Z3" s="2">
        <v>30</v>
      </c>
      <c r="AA3" s="2">
        <v>30</v>
      </c>
      <c r="AB3" s="2">
        <v>30</v>
      </c>
      <c r="AC3" s="2">
        <v>30</v>
      </c>
      <c r="AD3" s="2">
        <v>30</v>
      </c>
      <c r="AE3" s="2">
        <v>29</v>
      </c>
      <c r="AF3" s="2">
        <v>30</v>
      </c>
      <c r="AG3" s="2">
        <v>30</v>
      </c>
      <c r="AH3" s="2">
        <v>30</v>
      </c>
      <c r="AI3" s="2">
        <v>30</v>
      </c>
      <c r="AJ3" s="2">
        <v>30</v>
      </c>
      <c r="AK3" s="2">
        <v>29</v>
      </c>
      <c r="AL3" s="2">
        <v>29</v>
      </c>
      <c r="AM3" s="2">
        <v>30</v>
      </c>
      <c r="AN3" s="2">
        <v>30</v>
      </c>
      <c r="AO3" s="2">
        <v>30</v>
      </c>
      <c r="AP3" s="2">
        <v>30</v>
      </c>
      <c r="AQ3" s="2">
        <v>29</v>
      </c>
      <c r="AR3" s="2">
        <v>29</v>
      </c>
      <c r="AS3" s="2">
        <v>30</v>
      </c>
    </row>
    <row r="4" spans="1:45" x14ac:dyDescent="0.25">
      <c r="B4" s="1" t="s">
        <v>10</v>
      </c>
      <c r="C4" s="2"/>
      <c r="D4" s="2"/>
      <c r="E4" s="2"/>
      <c r="F4" s="2"/>
      <c r="G4" s="2"/>
      <c r="H4" s="2"/>
      <c r="I4" s="2"/>
      <c r="J4" s="2"/>
      <c r="K4" s="2"/>
      <c r="L4" s="2">
        <v>11</v>
      </c>
      <c r="M4" s="2">
        <v>11</v>
      </c>
      <c r="N4" s="2">
        <v>8</v>
      </c>
      <c r="O4" s="2">
        <v>7</v>
      </c>
      <c r="P4" s="2">
        <v>6</v>
      </c>
      <c r="Q4" s="2">
        <v>5</v>
      </c>
      <c r="R4" s="2">
        <v>5</v>
      </c>
      <c r="S4" s="2">
        <v>3</v>
      </c>
      <c r="T4" s="2">
        <v>5</v>
      </c>
      <c r="U4" s="2">
        <v>7</v>
      </c>
      <c r="V4" s="2">
        <v>7</v>
      </c>
      <c r="W4" s="2">
        <v>8</v>
      </c>
      <c r="X4" s="2">
        <v>10</v>
      </c>
      <c r="Y4" s="2">
        <v>12</v>
      </c>
      <c r="Z4" s="2">
        <v>14</v>
      </c>
      <c r="AA4" s="2">
        <v>12</v>
      </c>
      <c r="AB4" s="2">
        <v>11</v>
      </c>
      <c r="AC4" s="2">
        <v>11</v>
      </c>
      <c r="AD4" s="2">
        <v>10</v>
      </c>
      <c r="AE4" s="2">
        <v>12</v>
      </c>
      <c r="AF4" s="2">
        <v>11</v>
      </c>
      <c r="AG4" s="2">
        <v>12</v>
      </c>
      <c r="AH4" s="2">
        <v>12</v>
      </c>
      <c r="AI4" s="2">
        <v>12</v>
      </c>
      <c r="AJ4" s="2">
        <v>10</v>
      </c>
      <c r="AK4" s="2">
        <v>11</v>
      </c>
      <c r="AL4" s="2">
        <v>10</v>
      </c>
      <c r="AM4" s="2">
        <v>10</v>
      </c>
      <c r="AN4" s="2">
        <v>10</v>
      </c>
      <c r="AO4" s="2">
        <v>10</v>
      </c>
      <c r="AP4" s="2">
        <v>11</v>
      </c>
      <c r="AQ4" s="2">
        <v>13</v>
      </c>
      <c r="AR4" s="2">
        <v>12</v>
      </c>
      <c r="AS4" s="2">
        <v>12</v>
      </c>
    </row>
    <row r="5" spans="1:45" x14ac:dyDescent="0.25">
      <c r="B5" s="1" t="s">
        <v>42</v>
      </c>
      <c r="C5" s="2"/>
      <c r="D5" s="2"/>
      <c r="E5" s="2"/>
      <c r="F5" s="2"/>
      <c r="G5" s="2"/>
      <c r="H5" s="2"/>
      <c r="I5" s="2"/>
      <c r="J5" s="2"/>
      <c r="K5" s="2">
        <v>36</v>
      </c>
      <c r="L5" s="2"/>
    </row>
    <row r="6" spans="1:45" x14ac:dyDescent="0.25">
      <c r="B6" s="1" t="s">
        <v>4</v>
      </c>
      <c r="C6" s="2"/>
      <c r="D6" s="2"/>
      <c r="E6" s="2"/>
      <c r="F6" s="2"/>
      <c r="G6" s="2"/>
      <c r="H6" s="2"/>
      <c r="I6" s="2"/>
      <c r="J6" s="2"/>
      <c r="K6" s="2">
        <v>12</v>
      </c>
      <c r="L6" s="2">
        <v>11</v>
      </c>
      <c r="M6" s="2">
        <v>14</v>
      </c>
      <c r="N6" s="2">
        <v>16</v>
      </c>
      <c r="O6" s="2">
        <v>18</v>
      </c>
      <c r="P6" s="2">
        <v>18</v>
      </c>
      <c r="Q6" s="2">
        <v>21</v>
      </c>
      <c r="R6" s="2">
        <v>22</v>
      </c>
      <c r="S6" s="2">
        <v>24</v>
      </c>
      <c r="T6" s="2">
        <v>23</v>
      </c>
      <c r="U6" s="2">
        <v>25</v>
      </c>
      <c r="V6" s="2">
        <v>26</v>
      </c>
      <c r="W6" s="2">
        <v>24</v>
      </c>
      <c r="X6" s="2">
        <v>27</v>
      </c>
      <c r="Y6" s="2">
        <v>29</v>
      </c>
      <c r="Z6" s="2">
        <v>27</v>
      </c>
      <c r="AA6" s="2">
        <v>27</v>
      </c>
      <c r="AB6" s="2">
        <v>30</v>
      </c>
      <c r="AC6" s="2">
        <v>32</v>
      </c>
      <c r="AD6" s="2">
        <v>36</v>
      </c>
      <c r="AE6" s="2">
        <v>33</v>
      </c>
      <c r="AF6" s="2">
        <v>33</v>
      </c>
      <c r="AG6" s="2">
        <v>34</v>
      </c>
      <c r="AH6" s="2">
        <v>34</v>
      </c>
      <c r="AI6" s="2">
        <v>38</v>
      </c>
      <c r="AJ6" s="2">
        <v>39</v>
      </c>
      <c r="AK6" s="2">
        <v>39</v>
      </c>
      <c r="AL6" s="2">
        <v>40</v>
      </c>
      <c r="AM6" s="2">
        <v>38</v>
      </c>
      <c r="AN6" s="2">
        <v>38</v>
      </c>
      <c r="AO6" s="2">
        <v>34</v>
      </c>
      <c r="AP6" s="2">
        <v>36</v>
      </c>
      <c r="AQ6" s="2">
        <v>41</v>
      </c>
      <c r="AR6" s="2">
        <v>40</v>
      </c>
      <c r="AS6" s="2">
        <v>39</v>
      </c>
    </row>
    <row r="7" spans="1:45" x14ac:dyDescent="0.25">
      <c r="B7" s="1" t="s">
        <v>34</v>
      </c>
      <c r="C7" s="2"/>
      <c r="D7" s="2"/>
      <c r="E7" s="2"/>
      <c r="F7" s="2"/>
      <c r="G7" s="2"/>
      <c r="H7" s="2"/>
      <c r="I7" s="2"/>
      <c r="J7" s="2"/>
      <c r="K7" s="2"/>
      <c r="L7" s="2">
        <v>2</v>
      </c>
      <c r="M7" s="2">
        <v>1</v>
      </c>
      <c r="N7" s="2">
        <v>1</v>
      </c>
      <c r="O7" s="2">
        <v>1</v>
      </c>
      <c r="P7" s="2">
        <v>1</v>
      </c>
      <c r="Q7" s="2">
        <v>2</v>
      </c>
      <c r="R7" s="2">
        <v>4</v>
      </c>
      <c r="S7" s="2">
        <v>4</v>
      </c>
      <c r="T7" s="2">
        <v>4</v>
      </c>
      <c r="U7" s="2">
        <v>4</v>
      </c>
      <c r="W7" s="2">
        <v>2</v>
      </c>
      <c r="X7" s="2">
        <v>2</v>
      </c>
      <c r="Y7" s="2">
        <v>5</v>
      </c>
      <c r="Z7" s="2">
        <v>5</v>
      </c>
      <c r="AA7" s="2">
        <v>5</v>
      </c>
      <c r="AB7" s="2">
        <v>5</v>
      </c>
      <c r="AC7" s="2">
        <v>3</v>
      </c>
      <c r="AD7" s="2">
        <v>3</v>
      </c>
      <c r="AE7" s="2">
        <v>2</v>
      </c>
      <c r="AF7" s="2">
        <v>1</v>
      </c>
      <c r="AG7" s="2">
        <v>0</v>
      </c>
      <c r="AH7" s="2">
        <v>0</v>
      </c>
      <c r="AI7" s="2">
        <v>3</v>
      </c>
      <c r="AJ7" s="2">
        <v>2</v>
      </c>
      <c r="AK7" s="2">
        <v>3</v>
      </c>
      <c r="AL7" s="2">
        <v>2</v>
      </c>
      <c r="AM7" s="2">
        <v>1</v>
      </c>
      <c r="AN7" s="2">
        <v>1</v>
      </c>
      <c r="AO7" s="2">
        <v>1</v>
      </c>
      <c r="AP7" s="2">
        <v>2</v>
      </c>
      <c r="AQ7" s="2">
        <v>1</v>
      </c>
      <c r="AR7" s="2">
        <v>1</v>
      </c>
      <c r="AS7" s="2">
        <v>1</v>
      </c>
    </row>
    <row r="8" spans="1:45" x14ac:dyDescent="0.25">
      <c r="A8" s="1" t="s">
        <v>12</v>
      </c>
      <c r="C8" s="3">
        <f t="shared" ref="C8" si="0">SUM(C2:C7)</f>
        <v>0</v>
      </c>
      <c r="D8" s="3">
        <f t="shared" ref="D8" si="1">SUM(D2:D7)</f>
        <v>0</v>
      </c>
      <c r="E8" s="3">
        <f t="shared" ref="E8" si="2">SUM(E2:E7)</f>
        <v>0</v>
      </c>
      <c r="F8" s="3">
        <f t="shared" ref="F8" si="3">SUM(F2:F7)</f>
        <v>0</v>
      </c>
      <c r="G8" s="3">
        <f t="shared" ref="G8" si="4">SUM(G2:G7)</f>
        <v>0</v>
      </c>
      <c r="H8" s="3">
        <f t="shared" ref="H8" si="5">SUM(H2:H7)</f>
        <v>0</v>
      </c>
      <c r="I8" s="3">
        <f t="shared" ref="I8" si="6">SUM(I2:I7)</f>
        <v>0</v>
      </c>
      <c r="J8" s="3">
        <f t="shared" ref="J8" si="7">SUM(J2:J7)</f>
        <v>0</v>
      </c>
      <c r="K8" s="3">
        <f t="shared" ref="K8" si="8">SUM(K2:K7)</f>
        <v>48</v>
      </c>
      <c r="L8" s="3">
        <f t="shared" ref="L8" si="9">SUM(L2:L7)</f>
        <v>51</v>
      </c>
      <c r="M8" s="3">
        <f t="shared" ref="M8:S8" si="10">SUM(M2:M7)</f>
        <v>54</v>
      </c>
      <c r="N8" s="3">
        <f t="shared" si="10"/>
        <v>55</v>
      </c>
      <c r="O8" s="3">
        <f t="shared" si="10"/>
        <v>56</v>
      </c>
      <c r="P8" s="3">
        <f t="shared" si="10"/>
        <v>55</v>
      </c>
      <c r="Q8" s="3">
        <f t="shared" si="10"/>
        <v>56</v>
      </c>
      <c r="R8" s="3">
        <f t="shared" si="10"/>
        <v>59</v>
      </c>
      <c r="S8" s="3">
        <f t="shared" si="10"/>
        <v>60</v>
      </c>
      <c r="T8" s="3">
        <f>SUM(T2:T7)</f>
        <v>63</v>
      </c>
      <c r="U8" s="3">
        <f t="shared" ref="U8:AS8" si="11">SUM(U2:U7)</f>
        <v>67</v>
      </c>
      <c r="V8" s="3">
        <f t="shared" si="11"/>
        <v>64</v>
      </c>
      <c r="W8" s="3">
        <f t="shared" si="11"/>
        <v>65</v>
      </c>
      <c r="X8" s="3">
        <f t="shared" si="11"/>
        <v>70</v>
      </c>
      <c r="Y8" s="3">
        <f t="shared" si="11"/>
        <v>77</v>
      </c>
      <c r="Z8" s="3">
        <f t="shared" si="11"/>
        <v>77</v>
      </c>
      <c r="AA8" s="3">
        <f t="shared" si="11"/>
        <v>75</v>
      </c>
      <c r="AB8" s="3">
        <f t="shared" si="11"/>
        <v>77</v>
      </c>
      <c r="AC8" s="3">
        <f t="shared" si="11"/>
        <v>77</v>
      </c>
      <c r="AD8" s="3">
        <f t="shared" si="11"/>
        <v>80</v>
      </c>
      <c r="AE8" s="3">
        <f t="shared" si="11"/>
        <v>77</v>
      </c>
      <c r="AF8" s="3">
        <f t="shared" si="11"/>
        <v>76</v>
      </c>
      <c r="AG8" s="3">
        <f t="shared" si="11"/>
        <v>77</v>
      </c>
      <c r="AH8" s="3">
        <f t="shared" si="11"/>
        <v>77</v>
      </c>
      <c r="AI8" s="3">
        <f t="shared" si="11"/>
        <v>84</v>
      </c>
      <c r="AJ8" s="3">
        <f t="shared" si="11"/>
        <v>82</v>
      </c>
      <c r="AK8" s="3">
        <f t="shared" si="11"/>
        <v>83</v>
      </c>
      <c r="AL8" s="3">
        <f t="shared" si="11"/>
        <v>82</v>
      </c>
      <c r="AM8" s="3">
        <f t="shared" si="11"/>
        <v>79</v>
      </c>
      <c r="AN8" s="3">
        <f t="shared" si="11"/>
        <v>80</v>
      </c>
      <c r="AO8" s="3">
        <f t="shared" si="11"/>
        <v>76</v>
      </c>
      <c r="AP8" s="3">
        <f t="shared" si="11"/>
        <v>80</v>
      </c>
      <c r="AQ8" s="3">
        <f t="shared" si="11"/>
        <v>85</v>
      </c>
      <c r="AR8" s="3">
        <f t="shared" si="11"/>
        <v>83</v>
      </c>
      <c r="AS8" s="3">
        <f t="shared" si="11"/>
        <v>83</v>
      </c>
    </row>
    <row r="9" spans="1:45" x14ac:dyDescent="0.25">
      <c r="C9" s="2"/>
      <c r="D9" s="2"/>
      <c r="E9" s="2"/>
      <c r="F9" s="2"/>
      <c r="G9" s="2"/>
      <c r="H9" s="2"/>
      <c r="I9" s="2"/>
      <c r="J9" s="2"/>
      <c r="K9" s="2"/>
      <c r="L9" s="2"/>
    </row>
    <row r="10" spans="1:45" x14ac:dyDescent="0.25">
      <c r="A10" s="1" t="s">
        <v>3</v>
      </c>
      <c r="B10" s="1" t="s">
        <v>13</v>
      </c>
      <c r="C10" s="2"/>
      <c r="D10" s="2"/>
      <c r="E10" s="2"/>
      <c r="F10" s="2"/>
      <c r="G10" s="2"/>
      <c r="H10" s="2"/>
      <c r="I10" s="2"/>
      <c r="J10" s="2"/>
      <c r="K10" s="2"/>
      <c r="L10" s="2"/>
      <c r="AD10" s="2">
        <v>1679</v>
      </c>
      <c r="AE10" s="2">
        <v>1678</v>
      </c>
      <c r="AF10" s="2">
        <v>1692</v>
      </c>
      <c r="AG10" s="2">
        <v>1698</v>
      </c>
      <c r="AH10" s="2">
        <v>1698</v>
      </c>
      <c r="AI10" s="2">
        <v>1676</v>
      </c>
      <c r="AJ10" s="2">
        <v>1660</v>
      </c>
      <c r="AK10" s="2">
        <v>1642</v>
      </c>
      <c r="AL10" s="2">
        <v>1622</v>
      </c>
      <c r="AM10" s="2">
        <v>1643</v>
      </c>
      <c r="AN10" s="2">
        <v>1643</v>
      </c>
      <c r="AO10" s="2">
        <v>1546</v>
      </c>
      <c r="AP10" s="2">
        <v>1617</v>
      </c>
      <c r="AQ10" s="2">
        <v>1622</v>
      </c>
      <c r="AR10" s="2">
        <v>1579</v>
      </c>
      <c r="AS10" s="2">
        <v>1578</v>
      </c>
    </row>
    <row r="11" spans="1:45" x14ac:dyDescent="0.25">
      <c r="B11" s="1" t="s">
        <v>14</v>
      </c>
      <c r="C11" s="2"/>
      <c r="D11" s="2"/>
      <c r="E11" s="2"/>
      <c r="F11" s="2"/>
      <c r="G11" s="2"/>
      <c r="H11" s="2"/>
      <c r="I11" s="2"/>
      <c r="J11" s="2"/>
      <c r="K11" s="2"/>
      <c r="L11" s="2"/>
      <c r="AD11" s="2">
        <v>144</v>
      </c>
      <c r="AE11" s="2">
        <v>171</v>
      </c>
      <c r="AF11" s="2">
        <v>188</v>
      </c>
      <c r="AG11" s="2">
        <v>188</v>
      </c>
      <c r="AH11" s="2">
        <v>188</v>
      </c>
      <c r="AI11" s="2">
        <v>164</v>
      </c>
      <c r="AJ11" s="2">
        <v>184</v>
      </c>
      <c r="AK11" s="2">
        <v>196</v>
      </c>
      <c r="AL11" s="2">
        <v>183</v>
      </c>
      <c r="AM11" s="2">
        <v>191</v>
      </c>
      <c r="AN11" s="2">
        <v>191</v>
      </c>
      <c r="AO11" s="2">
        <v>240</v>
      </c>
      <c r="AP11" s="2">
        <v>251</v>
      </c>
      <c r="AQ11" s="2">
        <v>273</v>
      </c>
      <c r="AR11" s="2">
        <v>409</v>
      </c>
      <c r="AS11" s="2">
        <v>352</v>
      </c>
    </row>
    <row r="12" spans="1:45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45" x14ac:dyDescent="0.25">
      <c r="B13" s="1" t="s">
        <v>46</v>
      </c>
      <c r="C13" s="2">
        <v>1688</v>
      </c>
      <c r="D13" s="2">
        <v>1714</v>
      </c>
      <c r="E13" s="2">
        <v>1764</v>
      </c>
      <c r="F13" s="2">
        <v>1786</v>
      </c>
      <c r="G13" s="2">
        <v>1803</v>
      </c>
      <c r="H13" s="2">
        <v>1848</v>
      </c>
      <c r="I13" s="2">
        <v>1813</v>
      </c>
      <c r="J13" s="2">
        <v>1800</v>
      </c>
      <c r="K13" s="2">
        <v>1740</v>
      </c>
      <c r="L13" s="2">
        <v>1711</v>
      </c>
      <c r="M13" s="2">
        <v>1650</v>
      </c>
      <c r="N13" s="2">
        <v>1653</v>
      </c>
      <c r="O13" s="2">
        <v>1584</v>
      </c>
      <c r="P13" s="2">
        <v>1595</v>
      </c>
      <c r="Q13" s="2">
        <v>1587</v>
      </c>
      <c r="R13" s="2">
        <v>1585</v>
      </c>
      <c r="S13" s="2">
        <v>1593</v>
      </c>
      <c r="T13" s="2">
        <v>1600</v>
      </c>
      <c r="U13" s="2">
        <v>1628</v>
      </c>
      <c r="V13" s="2">
        <v>1655</v>
      </c>
      <c r="W13" s="2">
        <v>1661</v>
      </c>
      <c r="X13" s="2">
        <v>1685</v>
      </c>
      <c r="Y13" s="2">
        <v>1664</v>
      </c>
      <c r="Z13" s="2">
        <v>1704</v>
      </c>
      <c r="AA13" s="2">
        <v>1663</v>
      </c>
      <c r="AB13" s="2">
        <v>1686</v>
      </c>
      <c r="AC13" s="2">
        <v>1674</v>
      </c>
      <c r="AD13" s="2">
        <f t="shared" ref="D13:AS13" si="12">SUM(AD10:AD11)</f>
        <v>1823</v>
      </c>
      <c r="AE13" s="2">
        <f t="shared" si="12"/>
        <v>1849</v>
      </c>
      <c r="AF13" s="2">
        <f t="shared" si="12"/>
        <v>1880</v>
      </c>
      <c r="AG13" s="2">
        <f t="shared" si="12"/>
        <v>1886</v>
      </c>
      <c r="AH13" s="2">
        <f t="shared" si="12"/>
        <v>1886</v>
      </c>
      <c r="AI13" s="2">
        <f t="shared" si="12"/>
        <v>1840</v>
      </c>
      <c r="AJ13" s="2">
        <f t="shared" si="12"/>
        <v>1844</v>
      </c>
      <c r="AK13" s="2">
        <f t="shared" si="12"/>
        <v>1838</v>
      </c>
      <c r="AL13" s="2">
        <f t="shared" si="12"/>
        <v>1805</v>
      </c>
      <c r="AM13" s="2">
        <f t="shared" si="12"/>
        <v>1834</v>
      </c>
      <c r="AN13" s="2">
        <f t="shared" si="12"/>
        <v>1834</v>
      </c>
      <c r="AO13" s="2">
        <f t="shared" si="12"/>
        <v>1786</v>
      </c>
      <c r="AP13" s="2">
        <f t="shared" si="12"/>
        <v>1868</v>
      </c>
      <c r="AQ13" s="2">
        <f t="shared" si="12"/>
        <v>1895</v>
      </c>
      <c r="AR13" s="2">
        <f t="shared" si="12"/>
        <v>1988</v>
      </c>
      <c r="AS13" s="2">
        <f t="shared" si="12"/>
        <v>1930</v>
      </c>
    </row>
    <row r="14" spans="1:45" x14ac:dyDescent="0.25">
      <c r="B14" s="1" t="s">
        <v>44</v>
      </c>
      <c r="C14" s="2">
        <v>78</v>
      </c>
      <c r="D14" s="2">
        <v>77</v>
      </c>
      <c r="E14" s="2">
        <v>75</v>
      </c>
      <c r="F14" s="2">
        <v>81</v>
      </c>
      <c r="G14" s="2">
        <v>74</v>
      </c>
      <c r="H14" s="2">
        <v>75</v>
      </c>
      <c r="I14" s="2">
        <v>77</v>
      </c>
      <c r="J14" s="2">
        <v>75</v>
      </c>
      <c r="K14" s="2">
        <v>34</v>
      </c>
      <c r="L14" s="2">
        <v>30</v>
      </c>
      <c r="M14" s="2">
        <v>35</v>
      </c>
      <c r="N14" s="2">
        <v>37</v>
      </c>
      <c r="O14" s="2">
        <v>33</v>
      </c>
      <c r="P14" s="2">
        <v>34</v>
      </c>
      <c r="Q14" s="2">
        <v>38</v>
      </c>
      <c r="R14" s="2">
        <v>37</v>
      </c>
      <c r="S14" s="2">
        <v>39</v>
      </c>
      <c r="T14" s="2">
        <v>42</v>
      </c>
      <c r="U14" s="2">
        <v>41</v>
      </c>
      <c r="V14" s="2">
        <v>44</v>
      </c>
      <c r="W14" s="2">
        <v>36</v>
      </c>
      <c r="X14" s="2">
        <v>39</v>
      </c>
      <c r="Y14" s="2">
        <v>56</v>
      </c>
      <c r="Z14" s="2">
        <v>39</v>
      </c>
      <c r="AA14" s="2">
        <v>44</v>
      </c>
      <c r="AB14" s="2">
        <v>46</v>
      </c>
      <c r="AC14" s="2">
        <v>55</v>
      </c>
      <c r="AD14" s="2">
        <v>47</v>
      </c>
      <c r="AE14" s="2">
        <v>49</v>
      </c>
      <c r="AF14" s="2">
        <v>45</v>
      </c>
      <c r="AG14" s="2">
        <v>44</v>
      </c>
      <c r="AH14" s="2">
        <v>44</v>
      </c>
      <c r="AI14" s="2">
        <v>40</v>
      </c>
      <c r="AJ14" s="2">
        <v>41</v>
      </c>
      <c r="AK14" s="2">
        <v>38</v>
      </c>
      <c r="AL14" s="2">
        <v>33</v>
      </c>
      <c r="AM14" s="2">
        <v>57</v>
      </c>
      <c r="AN14" s="2">
        <v>57</v>
      </c>
      <c r="AO14" s="2">
        <v>86</v>
      </c>
      <c r="AP14" s="2">
        <v>35</v>
      </c>
      <c r="AQ14" s="2">
        <v>39</v>
      </c>
      <c r="AR14" s="2">
        <v>86</v>
      </c>
      <c r="AS14" s="2">
        <v>74</v>
      </c>
    </row>
    <row r="15" spans="1:45" x14ac:dyDescent="0.25">
      <c r="B15" s="1" t="s">
        <v>15</v>
      </c>
      <c r="C15" s="2">
        <v>39</v>
      </c>
      <c r="D15" s="2">
        <v>45</v>
      </c>
      <c r="E15" s="2">
        <v>46</v>
      </c>
      <c r="F15" s="2">
        <v>56</v>
      </c>
      <c r="G15" s="2">
        <v>53</v>
      </c>
      <c r="H15" s="2">
        <v>59</v>
      </c>
      <c r="I15" s="2">
        <v>66</v>
      </c>
      <c r="J15" s="2">
        <v>70</v>
      </c>
      <c r="K15" s="2">
        <v>81</v>
      </c>
      <c r="L15" s="2">
        <v>83</v>
      </c>
      <c r="M15" s="2">
        <v>84</v>
      </c>
      <c r="N15" s="2">
        <v>110</v>
      </c>
      <c r="O15" s="2">
        <v>117</v>
      </c>
      <c r="P15" s="2">
        <v>109</v>
      </c>
      <c r="Q15" s="2">
        <v>122</v>
      </c>
      <c r="R15" s="2">
        <v>111</v>
      </c>
      <c r="S15" s="2">
        <v>117</v>
      </c>
      <c r="T15" s="2">
        <v>123</v>
      </c>
      <c r="U15" s="2">
        <v>128</v>
      </c>
      <c r="V15" s="2">
        <v>163</v>
      </c>
      <c r="W15" s="2">
        <v>151</v>
      </c>
      <c r="X15" s="2">
        <v>164</v>
      </c>
      <c r="Y15" s="2">
        <v>160</v>
      </c>
      <c r="Z15" s="2">
        <v>163</v>
      </c>
      <c r="AA15" s="2">
        <v>180</v>
      </c>
      <c r="AB15" s="2">
        <v>180</v>
      </c>
      <c r="AC15" s="2">
        <v>213</v>
      </c>
      <c r="AD15" s="2">
        <v>181</v>
      </c>
      <c r="AE15" s="2">
        <v>194</v>
      </c>
      <c r="AF15" s="2">
        <v>187</v>
      </c>
      <c r="AG15" s="2">
        <v>194</v>
      </c>
      <c r="AH15" s="2">
        <v>194</v>
      </c>
      <c r="AI15" s="2">
        <v>170</v>
      </c>
      <c r="AJ15" s="2">
        <v>169</v>
      </c>
      <c r="AK15" s="2">
        <v>155</v>
      </c>
      <c r="AL15" s="2">
        <v>115</v>
      </c>
      <c r="AM15" s="2">
        <v>95</v>
      </c>
      <c r="AN15" s="2">
        <v>95</v>
      </c>
      <c r="AO15" s="2">
        <v>102</v>
      </c>
      <c r="AP15" s="2">
        <v>101</v>
      </c>
      <c r="AQ15" s="2">
        <v>105</v>
      </c>
      <c r="AR15" s="2">
        <v>108</v>
      </c>
      <c r="AS15" s="2">
        <v>116</v>
      </c>
    </row>
    <row r="16" spans="1:45" x14ac:dyDescent="0.25">
      <c r="B16" s="1" t="s">
        <v>43</v>
      </c>
      <c r="C16" s="2">
        <v>77</v>
      </c>
      <c r="D16" s="2">
        <v>82</v>
      </c>
      <c r="E16" s="2">
        <v>81</v>
      </c>
      <c r="F16" s="2">
        <v>76</v>
      </c>
      <c r="G16" s="2">
        <v>92</v>
      </c>
      <c r="H16" s="2">
        <v>97</v>
      </c>
      <c r="I16" s="2">
        <v>91</v>
      </c>
      <c r="J16" s="2">
        <v>90</v>
      </c>
      <c r="K16" s="2">
        <f>20+50+18</f>
        <v>88</v>
      </c>
      <c r="L16" s="2"/>
    </row>
    <row r="17" spans="1:45" x14ac:dyDescent="0.25">
      <c r="B17" s="1" t="s">
        <v>7</v>
      </c>
      <c r="C17" s="2">
        <v>33</v>
      </c>
      <c r="D17" s="2">
        <v>38</v>
      </c>
      <c r="E17" s="2">
        <v>38</v>
      </c>
      <c r="F17" s="2">
        <v>44</v>
      </c>
      <c r="G17" s="2">
        <v>41</v>
      </c>
      <c r="H17" s="2">
        <v>37</v>
      </c>
      <c r="I17" s="2">
        <v>43</v>
      </c>
      <c r="J17" s="2">
        <v>40</v>
      </c>
      <c r="K17" s="2">
        <v>43</v>
      </c>
      <c r="L17" s="2"/>
    </row>
    <row r="18" spans="1:45" x14ac:dyDescent="0.25">
      <c r="B18" s="1" t="s">
        <v>16</v>
      </c>
      <c r="C18" s="2"/>
      <c r="D18" s="2"/>
      <c r="E18" s="2"/>
      <c r="F18" s="2"/>
      <c r="G18" s="2"/>
      <c r="H18" s="2"/>
      <c r="I18" s="2"/>
      <c r="J18" s="2"/>
      <c r="K18" s="2">
        <v>34</v>
      </c>
      <c r="L18" s="2">
        <v>138</v>
      </c>
      <c r="M18" s="2">
        <v>116</v>
      </c>
      <c r="N18" s="2">
        <v>89</v>
      </c>
      <c r="O18" s="2">
        <v>88</v>
      </c>
      <c r="P18" s="2">
        <v>85</v>
      </c>
      <c r="Q18" s="2">
        <v>109</v>
      </c>
      <c r="R18" s="2">
        <v>148</v>
      </c>
      <c r="S18" s="2">
        <v>137</v>
      </c>
      <c r="T18" s="2">
        <v>143</v>
      </c>
      <c r="U18" s="2">
        <v>154</v>
      </c>
      <c r="V18" s="2">
        <v>132</v>
      </c>
      <c r="W18" s="2">
        <v>139</v>
      </c>
      <c r="X18" s="2">
        <v>132</v>
      </c>
      <c r="Y18" s="2">
        <v>135</v>
      </c>
      <c r="Z18" s="2">
        <v>127</v>
      </c>
      <c r="AA18" s="2">
        <v>94</v>
      </c>
      <c r="AB18" s="2">
        <v>219</v>
      </c>
      <c r="AC18" s="2">
        <v>132</v>
      </c>
      <c r="AD18" s="2">
        <v>89</v>
      </c>
      <c r="AE18" s="2">
        <v>74</v>
      </c>
      <c r="AF18" s="2">
        <v>64</v>
      </c>
      <c r="AG18" s="2">
        <v>53</v>
      </c>
      <c r="AH18" s="2">
        <v>53</v>
      </c>
      <c r="AI18" s="2">
        <v>62</v>
      </c>
      <c r="AJ18" s="2">
        <v>53</v>
      </c>
      <c r="AK18" s="2">
        <v>66</v>
      </c>
      <c r="AL18" s="2">
        <v>66</v>
      </c>
      <c r="AM18" s="2">
        <v>39</v>
      </c>
      <c r="AN18" s="2">
        <v>39</v>
      </c>
      <c r="AO18" s="2">
        <v>71</v>
      </c>
      <c r="AP18" s="2">
        <v>49</v>
      </c>
      <c r="AQ18" s="2">
        <v>58</v>
      </c>
      <c r="AR18" s="2">
        <v>32</v>
      </c>
      <c r="AS18" s="2">
        <v>30</v>
      </c>
    </row>
    <row r="19" spans="1:45" x14ac:dyDescent="0.25">
      <c r="B19" s="1" t="s">
        <v>4</v>
      </c>
      <c r="C19" s="2">
        <v>358</v>
      </c>
      <c r="D19" s="2">
        <v>357</v>
      </c>
      <c r="E19" s="2">
        <v>341</v>
      </c>
      <c r="F19" s="2">
        <v>342</v>
      </c>
      <c r="G19" s="2">
        <v>332</v>
      </c>
      <c r="H19" s="2">
        <v>350</v>
      </c>
      <c r="I19" s="2">
        <v>356</v>
      </c>
      <c r="J19" s="2">
        <v>362</v>
      </c>
      <c r="K19" s="2">
        <v>365</v>
      </c>
      <c r="L19" s="2">
        <v>375</v>
      </c>
      <c r="M19" s="2">
        <v>372</v>
      </c>
      <c r="N19" s="2">
        <v>372</v>
      </c>
      <c r="O19" s="2">
        <v>392</v>
      </c>
      <c r="P19" s="2">
        <v>393</v>
      </c>
      <c r="Q19" s="2">
        <v>426</v>
      </c>
      <c r="R19" s="2">
        <v>464</v>
      </c>
      <c r="S19" s="2">
        <v>489</v>
      </c>
      <c r="T19" s="2">
        <v>483</v>
      </c>
      <c r="U19" s="2">
        <v>533</v>
      </c>
      <c r="V19" s="2">
        <v>548</v>
      </c>
      <c r="W19" s="2">
        <v>576</v>
      </c>
      <c r="X19" s="2">
        <v>587</v>
      </c>
      <c r="Y19" s="2">
        <v>571</v>
      </c>
      <c r="Z19" s="2">
        <v>600</v>
      </c>
      <c r="AA19" s="2">
        <v>608</v>
      </c>
      <c r="AB19" s="2">
        <v>659</v>
      </c>
      <c r="AC19" s="2">
        <v>652</v>
      </c>
      <c r="AD19" s="2">
        <v>704</v>
      </c>
      <c r="AE19" s="2">
        <v>722</v>
      </c>
      <c r="AF19" s="2">
        <v>731</v>
      </c>
      <c r="AG19" s="2">
        <v>714</v>
      </c>
      <c r="AH19" s="2">
        <v>714</v>
      </c>
      <c r="AI19" s="2">
        <v>809</v>
      </c>
      <c r="AJ19" s="2">
        <v>869</v>
      </c>
      <c r="AK19" s="2">
        <v>860</v>
      </c>
      <c r="AL19" s="2">
        <v>879</v>
      </c>
      <c r="AM19" s="2">
        <v>969</v>
      </c>
      <c r="AN19" s="2">
        <v>969</v>
      </c>
      <c r="AO19" s="2">
        <v>988</v>
      </c>
      <c r="AP19" s="2">
        <v>1026</v>
      </c>
      <c r="AQ19" s="2">
        <v>1125</v>
      </c>
      <c r="AR19" s="2">
        <v>1145</v>
      </c>
      <c r="AS19" s="2">
        <v>1169</v>
      </c>
    </row>
    <row r="20" spans="1:45" x14ac:dyDescent="0.25">
      <c r="B20" s="1" t="s">
        <v>17</v>
      </c>
      <c r="C20" s="2">
        <v>107</v>
      </c>
      <c r="D20" s="2">
        <v>92</v>
      </c>
      <c r="E20" s="2">
        <v>113</v>
      </c>
      <c r="F20" s="2">
        <v>119</v>
      </c>
      <c r="G20" s="2">
        <v>129</v>
      </c>
      <c r="H20" s="2">
        <v>137</v>
      </c>
      <c r="I20" s="2">
        <v>180</v>
      </c>
      <c r="J20" s="2">
        <v>210</v>
      </c>
      <c r="K20" s="2">
        <v>223</v>
      </c>
      <c r="L20" s="2">
        <v>217</v>
      </c>
      <c r="M20" s="2">
        <v>359</v>
      </c>
      <c r="N20" s="2">
        <v>343</v>
      </c>
      <c r="O20" s="2">
        <v>367</v>
      </c>
      <c r="P20" s="2">
        <v>387</v>
      </c>
      <c r="Q20" s="2">
        <v>431</v>
      </c>
      <c r="R20" s="2">
        <v>414</v>
      </c>
      <c r="S20" s="2">
        <v>457</v>
      </c>
      <c r="T20" s="2">
        <v>438</v>
      </c>
      <c r="U20" s="2">
        <v>237</v>
      </c>
      <c r="V20" s="2">
        <v>361</v>
      </c>
      <c r="W20" s="2">
        <v>385</v>
      </c>
      <c r="X20" s="2">
        <v>338</v>
      </c>
      <c r="Y20" s="2">
        <v>530</v>
      </c>
      <c r="Z20" s="2">
        <v>489</v>
      </c>
      <c r="AA20" s="2">
        <v>415</v>
      </c>
      <c r="AB20" s="2">
        <v>346</v>
      </c>
      <c r="AC20" s="2">
        <v>341</v>
      </c>
      <c r="AD20" s="2">
        <v>354</v>
      </c>
      <c r="AE20" s="2">
        <v>374</v>
      </c>
      <c r="AF20" s="2">
        <v>381</v>
      </c>
      <c r="AG20" s="2">
        <v>286</v>
      </c>
      <c r="AH20" s="2">
        <v>286</v>
      </c>
      <c r="AI20" s="2">
        <v>454</v>
      </c>
      <c r="AJ20" s="2">
        <v>453</v>
      </c>
      <c r="AK20" s="2">
        <v>467</v>
      </c>
      <c r="AL20" s="2">
        <v>342</v>
      </c>
      <c r="AM20" s="2">
        <v>312</v>
      </c>
      <c r="AN20" s="2">
        <v>312</v>
      </c>
      <c r="AO20" s="2">
        <v>287</v>
      </c>
      <c r="AP20" s="2">
        <v>281</v>
      </c>
      <c r="AQ20" s="2">
        <v>296</v>
      </c>
      <c r="AR20" s="2">
        <v>272</v>
      </c>
      <c r="AS20" s="2">
        <v>272</v>
      </c>
    </row>
    <row r="21" spans="1:45" x14ac:dyDescent="0.25">
      <c r="A21" s="1" t="s">
        <v>18</v>
      </c>
      <c r="C21" s="3">
        <f>SUM(C13:C20)</f>
        <v>2380</v>
      </c>
      <c r="D21" s="3">
        <f t="shared" ref="D21:AS21" si="13">SUM(D13:D20)</f>
        <v>2405</v>
      </c>
      <c r="E21" s="3">
        <f t="shared" si="13"/>
        <v>2458</v>
      </c>
      <c r="F21" s="3">
        <f t="shared" si="13"/>
        <v>2504</v>
      </c>
      <c r="G21" s="3">
        <f t="shared" si="13"/>
        <v>2524</v>
      </c>
      <c r="H21" s="3">
        <f t="shared" si="13"/>
        <v>2603</v>
      </c>
      <c r="I21" s="3">
        <f t="shared" si="13"/>
        <v>2626</v>
      </c>
      <c r="J21" s="3">
        <f t="shared" si="13"/>
        <v>2647</v>
      </c>
      <c r="K21" s="3">
        <f t="shared" si="13"/>
        <v>2608</v>
      </c>
      <c r="L21" s="3">
        <f t="shared" si="13"/>
        <v>2554</v>
      </c>
      <c r="M21" s="3">
        <f t="shared" si="13"/>
        <v>2616</v>
      </c>
      <c r="N21" s="3">
        <f t="shared" si="13"/>
        <v>2604</v>
      </c>
      <c r="O21" s="3">
        <f t="shared" si="13"/>
        <v>2581</v>
      </c>
      <c r="P21" s="3">
        <f t="shared" si="13"/>
        <v>2603</v>
      </c>
      <c r="Q21" s="3">
        <f t="shared" si="13"/>
        <v>2713</v>
      </c>
      <c r="R21" s="3">
        <f t="shared" si="13"/>
        <v>2759</v>
      </c>
      <c r="S21" s="3">
        <f t="shared" si="13"/>
        <v>2832</v>
      </c>
      <c r="T21" s="3">
        <f t="shared" si="13"/>
        <v>2829</v>
      </c>
      <c r="U21" s="3">
        <f t="shared" si="13"/>
        <v>2721</v>
      </c>
      <c r="V21" s="3">
        <f t="shared" si="13"/>
        <v>2903</v>
      </c>
      <c r="W21" s="3">
        <f t="shared" si="13"/>
        <v>2948</v>
      </c>
      <c r="X21" s="3">
        <f t="shared" si="13"/>
        <v>2945</v>
      </c>
      <c r="Y21" s="3">
        <f t="shared" si="13"/>
        <v>3116</v>
      </c>
      <c r="Z21" s="3">
        <f t="shared" si="13"/>
        <v>3122</v>
      </c>
      <c r="AA21" s="3">
        <f t="shared" si="13"/>
        <v>3004</v>
      </c>
      <c r="AB21" s="3">
        <f t="shared" si="13"/>
        <v>3136</v>
      </c>
      <c r="AC21" s="3">
        <f t="shared" si="13"/>
        <v>3067</v>
      </c>
      <c r="AD21" s="3">
        <f t="shared" si="13"/>
        <v>3198</v>
      </c>
      <c r="AE21" s="3">
        <f t="shared" si="13"/>
        <v>3262</v>
      </c>
      <c r="AF21" s="3">
        <f t="shared" si="13"/>
        <v>3288</v>
      </c>
      <c r="AG21" s="3">
        <f t="shared" si="13"/>
        <v>3177</v>
      </c>
      <c r="AH21" s="3">
        <f t="shared" si="13"/>
        <v>3177</v>
      </c>
      <c r="AI21" s="3">
        <f t="shared" si="13"/>
        <v>3375</v>
      </c>
      <c r="AJ21" s="3">
        <f t="shared" si="13"/>
        <v>3429</v>
      </c>
      <c r="AK21" s="3">
        <f t="shared" si="13"/>
        <v>3424</v>
      </c>
      <c r="AL21" s="3">
        <f t="shared" si="13"/>
        <v>3240</v>
      </c>
      <c r="AM21" s="3">
        <f t="shared" si="13"/>
        <v>3306</v>
      </c>
      <c r="AN21" s="3">
        <f t="shared" si="13"/>
        <v>3306</v>
      </c>
      <c r="AO21" s="3">
        <f t="shared" si="13"/>
        <v>3320</v>
      </c>
      <c r="AP21" s="3">
        <f t="shared" si="13"/>
        <v>3360</v>
      </c>
      <c r="AQ21" s="3">
        <f t="shared" si="13"/>
        <v>3518</v>
      </c>
      <c r="AR21" s="3">
        <f t="shared" si="13"/>
        <v>3631</v>
      </c>
      <c r="AS21" s="3">
        <f t="shared" si="13"/>
        <v>3591</v>
      </c>
    </row>
    <row r="22" spans="1:45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1:45" x14ac:dyDescent="0.25">
      <c r="A23" s="2"/>
      <c r="B23" s="1" t="s">
        <v>45</v>
      </c>
      <c r="C23" s="3">
        <f t="shared" ref="C23:AS23" si="14">+C2+C3+C4+C5+C13+C14+C15+C16+C17+C18</f>
        <v>1915</v>
      </c>
      <c r="D23" s="3">
        <f t="shared" si="14"/>
        <v>1956</v>
      </c>
      <c r="E23" s="3">
        <f t="shared" si="14"/>
        <v>2004</v>
      </c>
      <c r="F23" s="3">
        <f t="shared" si="14"/>
        <v>2043</v>
      </c>
      <c r="G23" s="3">
        <f t="shared" si="14"/>
        <v>2063</v>
      </c>
      <c r="H23" s="3">
        <f t="shared" si="14"/>
        <v>2116</v>
      </c>
      <c r="I23" s="3">
        <f t="shared" si="14"/>
        <v>2090</v>
      </c>
      <c r="J23" s="3">
        <f t="shared" si="14"/>
        <v>2075</v>
      </c>
      <c r="K23" s="3">
        <f t="shared" si="14"/>
        <v>2056</v>
      </c>
      <c r="L23" s="3">
        <f t="shared" si="14"/>
        <v>2000</v>
      </c>
      <c r="M23" s="3">
        <f t="shared" si="14"/>
        <v>1924</v>
      </c>
      <c r="N23" s="3">
        <f t="shared" si="14"/>
        <v>1927</v>
      </c>
      <c r="O23" s="3">
        <f t="shared" si="14"/>
        <v>1859</v>
      </c>
      <c r="P23" s="3">
        <f t="shared" si="14"/>
        <v>1859</v>
      </c>
      <c r="Q23" s="3">
        <f t="shared" si="14"/>
        <v>1889</v>
      </c>
      <c r="R23" s="3">
        <f t="shared" si="14"/>
        <v>1914</v>
      </c>
      <c r="S23" s="3">
        <f t="shared" si="14"/>
        <v>1918</v>
      </c>
      <c r="T23" s="3">
        <f t="shared" si="14"/>
        <v>1944</v>
      </c>
      <c r="U23" s="3">
        <f t="shared" si="14"/>
        <v>1989</v>
      </c>
      <c r="V23" s="3">
        <f t="shared" si="14"/>
        <v>2032</v>
      </c>
      <c r="W23" s="3">
        <f t="shared" si="14"/>
        <v>2026</v>
      </c>
      <c r="X23" s="3">
        <f t="shared" si="14"/>
        <v>2061</v>
      </c>
      <c r="Y23" s="3">
        <f t="shared" si="14"/>
        <v>2058</v>
      </c>
      <c r="Z23" s="3">
        <f t="shared" si="14"/>
        <v>2078</v>
      </c>
      <c r="AA23" s="3">
        <f t="shared" si="14"/>
        <v>2024</v>
      </c>
      <c r="AB23" s="3">
        <f t="shared" si="14"/>
        <v>2173</v>
      </c>
      <c r="AC23" s="3">
        <f t="shared" si="14"/>
        <v>2116</v>
      </c>
      <c r="AD23" s="3">
        <f t="shared" si="14"/>
        <v>2181</v>
      </c>
      <c r="AE23" s="3">
        <f t="shared" si="14"/>
        <v>2208</v>
      </c>
      <c r="AF23" s="3">
        <f t="shared" si="14"/>
        <v>2218</v>
      </c>
      <c r="AG23" s="3">
        <f t="shared" si="14"/>
        <v>2220</v>
      </c>
      <c r="AH23" s="3">
        <f t="shared" si="14"/>
        <v>2220</v>
      </c>
      <c r="AI23" s="3">
        <f t="shared" si="14"/>
        <v>2155</v>
      </c>
      <c r="AJ23" s="3">
        <f t="shared" si="14"/>
        <v>2148</v>
      </c>
      <c r="AK23" s="3">
        <f t="shared" si="14"/>
        <v>2138</v>
      </c>
      <c r="AL23" s="3">
        <f t="shared" si="14"/>
        <v>2059</v>
      </c>
      <c r="AM23" s="3">
        <f t="shared" si="14"/>
        <v>2065</v>
      </c>
      <c r="AN23" s="3">
        <f t="shared" si="14"/>
        <v>2066</v>
      </c>
      <c r="AO23" s="3">
        <f t="shared" si="14"/>
        <v>2086</v>
      </c>
      <c r="AP23" s="3">
        <f t="shared" si="14"/>
        <v>2095</v>
      </c>
      <c r="AQ23" s="3">
        <f t="shared" si="14"/>
        <v>2140</v>
      </c>
      <c r="AR23" s="3">
        <f t="shared" si="14"/>
        <v>2256</v>
      </c>
      <c r="AS23" s="3">
        <f>+AS2+AS3+AS4+AS5+AS13+AS14+AS15+AS16+AS17+AS18</f>
        <v>2193</v>
      </c>
    </row>
    <row r="24" spans="1:45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5" x14ac:dyDescent="0.25">
      <c r="A25" s="1" t="s">
        <v>19</v>
      </c>
      <c r="B25" s="1" t="s">
        <v>20</v>
      </c>
      <c r="C25" s="2">
        <v>1084</v>
      </c>
      <c r="D25" s="2">
        <v>1061</v>
      </c>
      <c r="E25" s="2">
        <v>1078</v>
      </c>
      <c r="F25" s="2">
        <v>1087</v>
      </c>
      <c r="G25" s="2">
        <v>1009</v>
      </c>
      <c r="H25" s="2">
        <v>1112</v>
      </c>
      <c r="I25" s="2">
        <v>1160</v>
      </c>
      <c r="J25" s="2">
        <v>1144</v>
      </c>
      <c r="K25" s="2">
        <v>1099</v>
      </c>
      <c r="L25" s="2">
        <v>1062</v>
      </c>
      <c r="M25" s="2">
        <v>996</v>
      </c>
      <c r="N25" s="2">
        <v>1004</v>
      </c>
      <c r="O25" s="2">
        <v>985</v>
      </c>
      <c r="P25" s="2">
        <v>998</v>
      </c>
      <c r="Q25" s="2">
        <v>971</v>
      </c>
      <c r="R25" s="2">
        <v>1028</v>
      </c>
      <c r="S25" s="2">
        <v>1019</v>
      </c>
      <c r="T25" s="2">
        <v>1118</v>
      </c>
      <c r="U25" s="2">
        <v>1232</v>
      </c>
      <c r="V25" s="2">
        <v>1136</v>
      </c>
      <c r="W25" s="2">
        <v>1163</v>
      </c>
      <c r="X25" s="2">
        <v>1272</v>
      </c>
      <c r="Y25" s="2">
        <v>1198</v>
      </c>
      <c r="Z25" s="2">
        <v>1241</v>
      </c>
      <c r="AA25" s="2">
        <v>1245</v>
      </c>
      <c r="AB25" s="2">
        <v>1180</v>
      </c>
      <c r="AC25" s="2">
        <v>1228</v>
      </c>
      <c r="AD25" s="2">
        <v>1206</v>
      </c>
      <c r="AE25" s="2">
        <v>1255</v>
      </c>
      <c r="AF25" s="2">
        <v>1257</v>
      </c>
      <c r="AG25" s="2">
        <v>1282</v>
      </c>
      <c r="AH25" s="2">
        <v>1282</v>
      </c>
      <c r="AI25" s="2">
        <v>1255</v>
      </c>
      <c r="AJ25" s="2">
        <v>1259</v>
      </c>
      <c r="AK25" s="2">
        <v>1265</v>
      </c>
      <c r="AL25" s="2">
        <v>1299</v>
      </c>
      <c r="AM25" s="2">
        <v>1451</v>
      </c>
      <c r="AN25" s="2">
        <v>1451</v>
      </c>
      <c r="AO25" s="2">
        <v>1144</v>
      </c>
      <c r="AP25" s="2">
        <v>1450</v>
      </c>
      <c r="AQ25" s="2">
        <v>1474</v>
      </c>
      <c r="AR25" s="2">
        <v>1527</v>
      </c>
      <c r="AS25" s="2">
        <v>1497</v>
      </c>
    </row>
    <row r="26" spans="1:45" x14ac:dyDescent="0.25">
      <c r="B26" s="1" t="s">
        <v>0</v>
      </c>
      <c r="C26" s="2">
        <v>690</v>
      </c>
      <c r="D26" s="2">
        <v>696</v>
      </c>
      <c r="E26" s="2">
        <v>690</v>
      </c>
      <c r="F26" s="2">
        <v>745</v>
      </c>
      <c r="G26" s="2">
        <v>779</v>
      </c>
      <c r="H26" s="2">
        <v>747</v>
      </c>
      <c r="I26" s="2">
        <v>741</v>
      </c>
      <c r="J26" s="2">
        <v>719</v>
      </c>
      <c r="K26" s="2">
        <v>750</v>
      </c>
      <c r="L26" s="2">
        <v>722</v>
      </c>
      <c r="M26" s="2">
        <v>780</v>
      </c>
      <c r="N26" s="2">
        <v>732</v>
      </c>
      <c r="O26" s="2">
        <v>742</v>
      </c>
      <c r="P26" s="2">
        <v>704</v>
      </c>
      <c r="Q26" s="2">
        <v>695</v>
      </c>
      <c r="R26" s="2">
        <v>692</v>
      </c>
      <c r="S26" s="2">
        <v>687</v>
      </c>
      <c r="T26" s="2">
        <v>696</v>
      </c>
      <c r="U26" s="2">
        <v>580</v>
      </c>
      <c r="V26" s="2">
        <v>549</v>
      </c>
      <c r="W26" s="2">
        <v>781</v>
      </c>
      <c r="X26" s="2">
        <v>522</v>
      </c>
      <c r="Y26" s="2">
        <v>488</v>
      </c>
      <c r="Z26" s="2">
        <v>522</v>
      </c>
      <c r="AA26" s="2">
        <v>536</v>
      </c>
      <c r="AB26" s="2">
        <v>535</v>
      </c>
      <c r="AC26" s="2">
        <v>484</v>
      </c>
      <c r="AD26" s="2">
        <v>498</v>
      </c>
      <c r="AE26" s="2">
        <v>445</v>
      </c>
      <c r="AF26" s="2">
        <v>435</v>
      </c>
      <c r="AG26" s="2">
        <v>485</v>
      </c>
      <c r="AH26" s="2">
        <v>485</v>
      </c>
      <c r="AI26" s="2">
        <v>526</v>
      </c>
      <c r="AJ26" s="2">
        <v>502</v>
      </c>
      <c r="AK26" s="2">
        <v>477</v>
      </c>
      <c r="AL26" s="2">
        <v>441</v>
      </c>
      <c r="AM26" s="2">
        <v>399</v>
      </c>
      <c r="AN26" s="2">
        <v>399</v>
      </c>
      <c r="AO26" s="2">
        <v>419</v>
      </c>
      <c r="AP26" s="2">
        <v>331</v>
      </c>
      <c r="AQ26" s="2">
        <v>319</v>
      </c>
      <c r="AR26" s="2">
        <v>291</v>
      </c>
      <c r="AS26" s="2">
        <v>295</v>
      </c>
    </row>
    <row r="27" spans="1:45" x14ac:dyDescent="0.25">
      <c r="A27" s="1" t="s">
        <v>22</v>
      </c>
      <c r="C27" s="3">
        <f t="shared" ref="C27:L27" si="15">SUM(C25:C26)</f>
        <v>1774</v>
      </c>
      <c r="D27" s="3">
        <f t="shared" si="15"/>
        <v>1757</v>
      </c>
      <c r="E27" s="3">
        <f t="shared" si="15"/>
        <v>1768</v>
      </c>
      <c r="F27" s="3">
        <f t="shared" si="15"/>
        <v>1832</v>
      </c>
      <c r="G27" s="3">
        <f t="shared" si="15"/>
        <v>1788</v>
      </c>
      <c r="H27" s="3">
        <f t="shared" si="15"/>
        <v>1859</v>
      </c>
      <c r="I27" s="3">
        <f t="shared" si="15"/>
        <v>1901</v>
      </c>
      <c r="J27" s="3">
        <f t="shared" si="15"/>
        <v>1863</v>
      </c>
      <c r="K27" s="3">
        <f t="shared" si="15"/>
        <v>1849</v>
      </c>
      <c r="L27" s="3">
        <f t="shared" si="15"/>
        <v>1784</v>
      </c>
      <c r="M27" s="3">
        <f>SUM(M25:M26)</f>
        <v>1776</v>
      </c>
      <c r="N27" s="3">
        <f t="shared" ref="N27:AS27" si="16">SUM(N25:N26)</f>
        <v>1736</v>
      </c>
      <c r="O27" s="3">
        <f t="shared" si="16"/>
        <v>1727</v>
      </c>
      <c r="P27" s="3">
        <f t="shared" si="16"/>
        <v>1702</v>
      </c>
      <c r="Q27" s="3">
        <f t="shared" si="16"/>
        <v>1666</v>
      </c>
      <c r="R27" s="3">
        <f t="shared" si="16"/>
        <v>1720</v>
      </c>
      <c r="S27" s="3">
        <f t="shared" si="16"/>
        <v>1706</v>
      </c>
      <c r="T27" s="3">
        <f t="shared" si="16"/>
        <v>1814</v>
      </c>
      <c r="U27" s="3">
        <f t="shared" si="16"/>
        <v>1812</v>
      </c>
      <c r="V27" s="3">
        <f t="shared" si="16"/>
        <v>1685</v>
      </c>
      <c r="W27" s="3">
        <f t="shared" si="16"/>
        <v>1944</v>
      </c>
      <c r="X27" s="3">
        <f t="shared" si="16"/>
        <v>1794</v>
      </c>
      <c r="Y27" s="3">
        <f t="shared" si="16"/>
        <v>1686</v>
      </c>
      <c r="Z27" s="3">
        <f t="shared" si="16"/>
        <v>1763</v>
      </c>
      <c r="AA27" s="3">
        <f t="shared" si="16"/>
        <v>1781</v>
      </c>
      <c r="AB27" s="3">
        <f t="shared" si="16"/>
        <v>1715</v>
      </c>
      <c r="AC27" s="3">
        <f t="shared" si="16"/>
        <v>1712</v>
      </c>
      <c r="AD27" s="3">
        <f t="shared" si="16"/>
        <v>1704</v>
      </c>
      <c r="AE27" s="3">
        <f t="shared" si="16"/>
        <v>1700</v>
      </c>
      <c r="AF27" s="3">
        <f t="shared" si="16"/>
        <v>1692</v>
      </c>
      <c r="AG27" s="3">
        <f t="shared" si="16"/>
        <v>1767</v>
      </c>
      <c r="AH27" s="3">
        <f t="shared" si="16"/>
        <v>1767</v>
      </c>
      <c r="AI27" s="3">
        <f t="shared" si="16"/>
        <v>1781</v>
      </c>
      <c r="AJ27" s="3">
        <f t="shared" si="16"/>
        <v>1761</v>
      </c>
      <c r="AK27" s="3">
        <f t="shared" si="16"/>
        <v>1742</v>
      </c>
      <c r="AL27" s="3">
        <f t="shared" si="16"/>
        <v>1740</v>
      </c>
      <c r="AM27" s="3">
        <f t="shared" si="16"/>
        <v>1850</v>
      </c>
      <c r="AN27" s="3">
        <f t="shared" si="16"/>
        <v>1850</v>
      </c>
      <c r="AO27" s="3">
        <f t="shared" si="16"/>
        <v>1563</v>
      </c>
      <c r="AP27" s="3">
        <f t="shared" si="16"/>
        <v>1781</v>
      </c>
      <c r="AQ27" s="3">
        <f t="shared" si="16"/>
        <v>1793</v>
      </c>
      <c r="AR27" s="3">
        <f t="shared" si="16"/>
        <v>1818</v>
      </c>
      <c r="AS27" s="3">
        <f t="shared" si="16"/>
        <v>1792</v>
      </c>
    </row>
    <row r="28" spans="1:45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45" x14ac:dyDescent="0.25">
      <c r="B29" s="1" t="s">
        <v>21</v>
      </c>
      <c r="C29" s="2"/>
      <c r="D29" s="2"/>
      <c r="E29" s="2"/>
      <c r="F29" s="2"/>
      <c r="G29" s="2"/>
      <c r="H29" s="2"/>
      <c r="I29" s="2"/>
      <c r="J29" s="2"/>
      <c r="K29" s="2"/>
      <c r="L29" s="2">
        <v>3351</v>
      </c>
      <c r="M29" s="2">
        <v>3550</v>
      </c>
      <c r="N29" s="2">
        <v>3445</v>
      </c>
      <c r="O29" s="2">
        <v>3417</v>
      </c>
      <c r="P29" s="2">
        <v>3350</v>
      </c>
      <c r="Q29" s="2">
        <v>3270</v>
      </c>
      <c r="R29" s="2">
        <v>3228</v>
      </c>
      <c r="S29" s="2">
        <v>3275</v>
      </c>
      <c r="T29" s="2">
        <v>3219</v>
      </c>
      <c r="U29" s="2">
        <v>3133</v>
      </c>
      <c r="V29" s="2">
        <v>3030</v>
      </c>
      <c r="W29" s="2">
        <v>3334</v>
      </c>
      <c r="X29" s="2">
        <v>3315</v>
      </c>
      <c r="Y29" s="2">
        <v>3255</v>
      </c>
      <c r="Z29" s="2">
        <v>3085</v>
      </c>
      <c r="AA29" s="2">
        <v>3181</v>
      </c>
      <c r="AB29" s="2">
        <v>3207</v>
      </c>
      <c r="AC29" s="2">
        <v>3026</v>
      </c>
      <c r="AD29" s="2">
        <v>3164</v>
      </c>
      <c r="AE29" s="2">
        <v>3142</v>
      </c>
      <c r="AF29" s="2">
        <v>3141</v>
      </c>
      <c r="AG29" s="2">
        <v>3076</v>
      </c>
      <c r="AH29" s="2">
        <v>3076</v>
      </c>
      <c r="AI29" s="2">
        <v>3006</v>
      </c>
      <c r="AJ29" s="2">
        <v>3026</v>
      </c>
      <c r="AK29" s="2">
        <v>2815</v>
      </c>
      <c r="AL29" s="2">
        <v>2499</v>
      </c>
      <c r="AM29" s="2">
        <v>2390</v>
      </c>
      <c r="AN29" s="2">
        <v>2390</v>
      </c>
      <c r="AO29" s="2">
        <v>2346</v>
      </c>
      <c r="AP29" s="2">
        <v>2833</v>
      </c>
      <c r="AQ29" s="2">
        <v>2836</v>
      </c>
      <c r="AR29" s="2">
        <v>2872</v>
      </c>
      <c r="AS29" s="2">
        <v>2884</v>
      </c>
    </row>
    <row r="30" spans="1:45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45" x14ac:dyDescent="0.25">
      <c r="B31" s="1" t="s">
        <v>23</v>
      </c>
      <c r="C31" s="2"/>
      <c r="D31" s="2"/>
      <c r="E31" s="2"/>
      <c r="F31" s="2"/>
      <c r="G31" s="2"/>
      <c r="H31" s="2"/>
      <c r="I31" s="2"/>
      <c r="J31" s="2"/>
      <c r="K31" s="2">
        <v>35426043</v>
      </c>
      <c r="L31" s="2">
        <v>32295558</v>
      </c>
      <c r="M31" s="2">
        <v>33582696</v>
      </c>
      <c r="N31" s="2">
        <v>35002020</v>
      </c>
      <c r="O31" s="2">
        <v>35457934</v>
      </c>
      <c r="P31" s="2">
        <v>37917130</v>
      </c>
      <c r="Q31" s="2">
        <v>39846562</v>
      </c>
      <c r="R31" s="2">
        <v>44894470</v>
      </c>
      <c r="S31" s="2">
        <v>51602659</v>
      </c>
      <c r="T31" s="2">
        <v>58166951</v>
      </c>
      <c r="U31" s="2">
        <v>64786740</v>
      </c>
      <c r="V31" s="2">
        <v>71974378</v>
      </c>
      <c r="W31" s="2">
        <v>82151788</v>
      </c>
      <c r="X31" s="2">
        <v>91544639</v>
      </c>
      <c r="Y31" s="2">
        <v>99920748</v>
      </c>
      <c r="Z31" s="2">
        <v>110203516</v>
      </c>
      <c r="AA31" s="2">
        <v>118220923</v>
      </c>
      <c r="AB31" s="2">
        <v>127348934</v>
      </c>
      <c r="AC31" s="2">
        <v>139749240</v>
      </c>
      <c r="AD31" s="2">
        <v>146777336</v>
      </c>
      <c r="AE31" s="2">
        <v>155355880</v>
      </c>
      <c r="AF31" s="2">
        <v>162697141</v>
      </c>
      <c r="AG31" s="2">
        <v>178712147</v>
      </c>
      <c r="AH31" s="2">
        <v>178712147</v>
      </c>
      <c r="AI31" s="2">
        <v>189556222</v>
      </c>
      <c r="AJ31" s="2">
        <v>194986454</v>
      </c>
      <c r="AK31" s="2">
        <v>190532603</v>
      </c>
      <c r="AL31" s="2">
        <v>189875094</v>
      </c>
      <c r="AM31" s="2">
        <v>202674906</v>
      </c>
      <c r="AN31" s="2">
        <v>202674906</v>
      </c>
      <c r="AO31" s="2">
        <v>214602196</v>
      </c>
      <c r="AP31" s="2">
        <v>216189510</v>
      </c>
      <c r="AQ31" s="2">
        <v>221787073</v>
      </c>
      <c r="AR31" s="2">
        <v>232554140</v>
      </c>
      <c r="AS31" s="2">
        <v>236870253</v>
      </c>
    </row>
    <row r="32" spans="1:45" x14ac:dyDescent="0.25">
      <c r="B32" s="1" t="s">
        <v>24</v>
      </c>
      <c r="C32" s="2"/>
      <c r="D32" s="2"/>
      <c r="E32" s="2"/>
      <c r="F32" s="2"/>
      <c r="G32" s="2"/>
      <c r="H32" s="2"/>
      <c r="I32" s="2"/>
      <c r="J32" s="2"/>
      <c r="K32" s="2">
        <v>36291250</v>
      </c>
      <c r="L32" s="2">
        <v>33803385</v>
      </c>
      <c r="M32" s="2">
        <v>32432924</v>
      </c>
      <c r="N32" s="2">
        <v>35728988</v>
      </c>
      <c r="O32" s="2">
        <v>36206507</v>
      </c>
      <c r="P32" s="2">
        <v>37895595</v>
      </c>
      <c r="Q32" s="2">
        <v>39560994</v>
      </c>
      <c r="R32" s="2">
        <v>45039447</v>
      </c>
      <c r="S32" s="2">
        <v>51093800</v>
      </c>
      <c r="T32" s="2">
        <v>58334448</v>
      </c>
      <c r="U32" s="2">
        <v>62761356</v>
      </c>
      <c r="V32" s="2">
        <v>69738142</v>
      </c>
      <c r="W32" s="2">
        <v>79695006</v>
      </c>
      <c r="X32" s="2">
        <v>87749533</v>
      </c>
      <c r="Y32" s="2">
        <v>97339461</v>
      </c>
      <c r="Z32" s="2">
        <v>107337896</v>
      </c>
      <c r="AA32" s="2">
        <v>116896217</v>
      </c>
      <c r="AB32" s="2">
        <v>125537853</v>
      </c>
      <c r="AC32" s="2">
        <v>137381286</v>
      </c>
      <c r="AD32" s="2">
        <v>146733086</v>
      </c>
      <c r="AE32" s="2">
        <v>157159855</v>
      </c>
      <c r="AF32" s="2">
        <v>161394387</v>
      </c>
      <c r="AG32" s="2">
        <v>176938424</v>
      </c>
      <c r="AH32" s="2">
        <v>176938424</v>
      </c>
      <c r="AI32" s="2">
        <v>193095132</v>
      </c>
      <c r="AJ32" s="2">
        <v>197667164</v>
      </c>
      <c r="AK32" s="2">
        <v>192945591</v>
      </c>
      <c r="AL32" s="2">
        <v>192168046</v>
      </c>
      <c r="AM32" s="2">
        <v>198759657</v>
      </c>
      <c r="AN32" s="2">
        <v>198759657</v>
      </c>
      <c r="AO32" s="2">
        <v>206672869</v>
      </c>
      <c r="AP32" s="2">
        <v>212899328</v>
      </c>
      <c r="AQ32" s="2">
        <v>221649548</v>
      </c>
      <c r="AR32" s="2">
        <v>235790434</v>
      </c>
      <c r="AS32" s="2">
        <v>240103750</v>
      </c>
    </row>
    <row r="33" spans="1:45" x14ac:dyDescent="0.25">
      <c r="B33" s="1" t="s">
        <v>25</v>
      </c>
      <c r="C33" s="3">
        <f t="shared" ref="C33:L33" si="17">+C31-C32</f>
        <v>0</v>
      </c>
      <c r="D33" s="3">
        <f t="shared" si="17"/>
        <v>0</v>
      </c>
      <c r="E33" s="3">
        <f t="shared" si="17"/>
        <v>0</v>
      </c>
      <c r="F33" s="3">
        <f t="shared" si="17"/>
        <v>0</v>
      </c>
      <c r="G33" s="3">
        <f t="shared" si="17"/>
        <v>0</v>
      </c>
      <c r="H33" s="3">
        <f t="shared" si="17"/>
        <v>0</v>
      </c>
      <c r="I33" s="3">
        <f t="shared" si="17"/>
        <v>0</v>
      </c>
      <c r="J33" s="3">
        <f t="shared" si="17"/>
        <v>0</v>
      </c>
      <c r="K33" s="3">
        <f t="shared" si="17"/>
        <v>-865207</v>
      </c>
      <c r="L33" s="3">
        <f t="shared" si="17"/>
        <v>-1507827</v>
      </c>
      <c r="M33" s="3">
        <f>+M31-M32</f>
        <v>1149772</v>
      </c>
      <c r="N33" s="3">
        <f>+N31-N32</f>
        <v>-726968</v>
      </c>
      <c r="O33" s="3">
        <f t="shared" ref="O33:AS33" si="18">+O31-O32</f>
        <v>-748573</v>
      </c>
      <c r="P33" s="3">
        <f t="shared" si="18"/>
        <v>21535</v>
      </c>
      <c r="Q33" s="3">
        <f t="shared" si="18"/>
        <v>285568</v>
      </c>
      <c r="R33" s="3">
        <f t="shared" si="18"/>
        <v>-144977</v>
      </c>
      <c r="S33" s="3">
        <f t="shared" si="18"/>
        <v>508859</v>
      </c>
      <c r="T33" s="3">
        <f t="shared" si="18"/>
        <v>-167497</v>
      </c>
      <c r="U33" s="3">
        <f t="shared" si="18"/>
        <v>2025384</v>
      </c>
      <c r="V33" s="3">
        <f t="shared" si="18"/>
        <v>2236236</v>
      </c>
      <c r="W33" s="3">
        <f t="shared" si="18"/>
        <v>2456782</v>
      </c>
      <c r="X33" s="3">
        <f t="shared" si="18"/>
        <v>3795106</v>
      </c>
      <c r="Y33" s="3">
        <f t="shared" si="18"/>
        <v>2581287</v>
      </c>
      <c r="Z33" s="3">
        <f t="shared" si="18"/>
        <v>2865620</v>
      </c>
      <c r="AA33" s="3">
        <f t="shared" si="18"/>
        <v>1324706</v>
      </c>
      <c r="AB33" s="3">
        <f t="shared" si="18"/>
        <v>1811081</v>
      </c>
      <c r="AC33" s="3">
        <f t="shared" si="18"/>
        <v>2367954</v>
      </c>
      <c r="AD33" s="3">
        <f t="shared" si="18"/>
        <v>44250</v>
      </c>
      <c r="AE33" s="3">
        <f t="shared" si="18"/>
        <v>-1803975</v>
      </c>
      <c r="AF33" s="3">
        <f t="shared" si="18"/>
        <v>1302754</v>
      </c>
      <c r="AG33" s="3">
        <f t="shared" si="18"/>
        <v>1773723</v>
      </c>
      <c r="AH33" s="3">
        <f t="shared" si="18"/>
        <v>1773723</v>
      </c>
      <c r="AI33" s="3">
        <f t="shared" si="18"/>
        <v>-3538910</v>
      </c>
      <c r="AJ33" s="3">
        <f t="shared" si="18"/>
        <v>-2680710</v>
      </c>
      <c r="AK33" s="3">
        <f t="shared" si="18"/>
        <v>-2412988</v>
      </c>
      <c r="AL33" s="3">
        <f t="shared" si="18"/>
        <v>-2292952</v>
      </c>
      <c r="AM33" s="3">
        <f t="shared" si="18"/>
        <v>3915249</v>
      </c>
      <c r="AN33" s="3">
        <f t="shared" si="18"/>
        <v>3915249</v>
      </c>
      <c r="AO33" s="3">
        <f t="shared" si="18"/>
        <v>7929327</v>
      </c>
      <c r="AP33" s="3">
        <f t="shared" si="18"/>
        <v>3290182</v>
      </c>
      <c r="AQ33" s="3">
        <f t="shared" si="18"/>
        <v>137525</v>
      </c>
      <c r="AR33" s="3">
        <f t="shared" si="18"/>
        <v>-3236294</v>
      </c>
      <c r="AS33" s="3">
        <f t="shared" si="18"/>
        <v>-3233497</v>
      </c>
    </row>
    <row r="34" spans="1:45" x14ac:dyDescent="0.25">
      <c r="B34" s="1" t="s">
        <v>26</v>
      </c>
      <c r="C34" s="3">
        <f t="shared" ref="C34:L34" si="19">+C33</f>
        <v>0</v>
      </c>
      <c r="D34" s="3">
        <f t="shared" si="19"/>
        <v>0</v>
      </c>
      <c r="E34" s="3">
        <f t="shared" si="19"/>
        <v>0</v>
      </c>
      <c r="F34" s="3">
        <f t="shared" si="19"/>
        <v>0</v>
      </c>
      <c r="G34" s="3">
        <f t="shared" si="19"/>
        <v>0</v>
      </c>
      <c r="H34" s="3">
        <f t="shared" si="19"/>
        <v>0</v>
      </c>
      <c r="I34" s="3">
        <f t="shared" si="19"/>
        <v>0</v>
      </c>
      <c r="J34" s="3">
        <f t="shared" si="19"/>
        <v>0</v>
      </c>
      <c r="K34" s="3">
        <f t="shared" si="19"/>
        <v>-865207</v>
      </c>
      <c r="L34" s="3">
        <f t="shared" si="19"/>
        <v>-1507827</v>
      </c>
      <c r="M34" s="3">
        <f>+M33</f>
        <v>1149772</v>
      </c>
      <c r="N34" s="3">
        <f>+N33+M34</f>
        <v>422804</v>
      </c>
      <c r="O34" s="3">
        <f t="shared" ref="O34:AS34" si="20">+O33+N34</f>
        <v>-325769</v>
      </c>
      <c r="P34" s="3">
        <f t="shared" si="20"/>
        <v>-304234</v>
      </c>
      <c r="Q34" s="3">
        <f t="shared" si="20"/>
        <v>-18666</v>
      </c>
      <c r="R34" s="3">
        <f t="shared" si="20"/>
        <v>-163643</v>
      </c>
      <c r="S34" s="3">
        <f t="shared" si="20"/>
        <v>345216</v>
      </c>
      <c r="T34" s="3">
        <f t="shared" si="20"/>
        <v>177719</v>
      </c>
      <c r="U34" s="3">
        <f t="shared" si="20"/>
        <v>2203103</v>
      </c>
      <c r="V34" s="3">
        <f t="shared" si="20"/>
        <v>4439339</v>
      </c>
      <c r="W34" s="3">
        <f t="shared" si="20"/>
        <v>6896121</v>
      </c>
      <c r="X34" s="3">
        <f t="shared" si="20"/>
        <v>10691227</v>
      </c>
      <c r="Y34" s="3">
        <f t="shared" si="20"/>
        <v>13272514</v>
      </c>
      <c r="Z34" s="3">
        <f t="shared" si="20"/>
        <v>16138134</v>
      </c>
      <c r="AA34" s="3">
        <f t="shared" si="20"/>
        <v>17462840</v>
      </c>
      <c r="AB34" s="3">
        <f t="shared" si="20"/>
        <v>19273921</v>
      </c>
      <c r="AC34" s="3">
        <f t="shared" si="20"/>
        <v>21641875</v>
      </c>
      <c r="AD34" s="3">
        <f t="shared" si="20"/>
        <v>21686125</v>
      </c>
      <c r="AE34" s="3">
        <f t="shared" si="20"/>
        <v>19882150</v>
      </c>
      <c r="AF34" s="3">
        <f t="shared" si="20"/>
        <v>21184904</v>
      </c>
      <c r="AG34" s="3">
        <f t="shared" si="20"/>
        <v>22958627</v>
      </c>
      <c r="AH34" s="3">
        <f t="shared" si="20"/>
        <v>24732350</v>
      </c>
      <c r="AI34" s="3">
        <f t="shared" si="20"/>
        <v>21193440</v>
      </c>
      <c r="AJ34" s="3">
        <f t="shared" si="20"/>
        <v>18512730</v>
      </c>
      <c r="AK34" s="3">
        <f t="shared" si="20"/>
        <v>16099742</v>
      </c>
      <c r="AL34" s="3">
        <f t="shared" si="20"/>
        <v>13806790</v>
      </c>
      <c r="AM34" s="3">
        <f t="shared" si="20"/>
        <v>17722039</v>
      </c>
      <c r="AN34" s="3">
        <f t="shared" si="20"/>
        <v>21637288</v>
      </c>
      <c r="AO34" s="3">
        <f t="shared" si="20"/>
        <v>29566615</v>
      </c>
      <c r="AP34" s="3">
        <f t="shared" si="20"/>
        <v>32856797</v>
      </c>
      <c r="AQ34" s="3">
        <f t="shared" si="20"/>
        <v>32994322</v>
      </c>
      <c r="AR34" s="3">
        <f t="shared" si="20"/>
        <v>29758028</v>
      </c>
      <c r="AS34" s="3">
        <f t="shared" si="20"/>
        <v>26524531</v>
      </c>
    </row>
    <row r="35" spans="1:45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45" x14ac:dyDescent="0.25">
      <c r="B36" s="1" t="s">
        <v>27</v>
      </c>
      <c r="C36" s="2"/>
      <c r="D36" s="2"/>
      <c r="E36" s="2"/>
      <c r="F36" s="2"/>
      <c r="G36" s="2"/>
      <c r="H36" s="2"/>
      <c r="I36" s="2"/>
      <c r="J36" s="2"/>
      <c r="K36" s="2">
        <v>8819110</v>
      </c>
      <c r="L36" s="2">
        <v>7610698</v>
      </c>
      <c r="M36" s="2">
        <v>8387878</v>
      </c>
      <c r="N36" s="2">
        <v>8515485</v>
      </c>
      <c r="O36" s="2">
        <v>8922175</v>
      </c>
      <c r="P36" s="2">
        <v>8995855</v>
      </c>
      <c r="Q36" s="2">
        <v>9317354</v>
      </c>
      <c r="R36" s="2">
        <v>10611755</v>
      </c>
      <c r="S36" s="2">
        <v>12047101</v>
      </c>
      <c r="T36" s="2">
        <v>13181161</v>
      </c>
      <c r="U36" s="2">
        <v>14121888</v>
      </c>
      <c r="V36" s="2">
        <v>13850337</v>
      </c>
      <c r="W36" s="2">
        <v>15120757</v>
      </c>
      <c r="X36" s="2">
        <v>16845818</v>
      </c>
      <c r="Y36" s="2">
        <v>19234334</v>
      </c>
      <c r="Z36" s="2">
        <v>21508054</v>
      </c>
      <c r="AA36" s="2">
        <v>23343660</v>
      </c>
      <c r="AB36" s="2">
        <v>27324173</v>
      </c>
      <c r="AC36" s="2">
        <v>29704406</v>
      </c>
      <c r="AD36" s="2">
        <v>33253467</v>
      </c>
      <c r="AE36" s="2">
        <v>33601694</v>
      </c>
      <c r="AF36" s="2">
        <v>35519844</v>
      </c>
      <c r="AG36" s="2">
        <v>38919573</v>
      </c>
      <c r="AH36" s="2">
        <v>38919573</v>
      </c>
      <c r="AI36" s="2">
        <v>43387658</v>
      </c>
      <c r="AJ36" s="2">
        <v>45547987</v>
      </c>
      <c r="AK36" s="2">
        <v>44604401</v>
      </c>
      <c r="AL36" s="2">
        <v>43818345</v>
      </c>
      <c r="AM36" s="2">
        <v>43294583</v>
      </c>
      <c r="AN36" s="2">
        <v>43294583</v>
      </c>
      <c r="AO36" s="2">
        <v>55884200</v>
      </c>
      <c r="AP36" s="2">
        <v>47032489</v>
      </c>
      <c r="AQ36" s="2">
        <v>46563941</v>
      </c>
      <c r="AR36" s="2">
        <v>44251283</v>
      </c>
      <c r="AS36" s="2">
        <v>44438855</v>
      </c>
    </row>
    <row r="37" spans="1:45" x14ac:dyDescent="0.25">
      <c r="B37" s="1" t="s">
        <v>28</v>
      </c>
      <c r="C37" s="2"/>
      <c r="D37" s="2"/>
      <c r="E37" s="2"/>
      <c r="F37" s="2"/>
      <c r="G37" s="2"/>
      <c r="H37" s="2"/>
      <c r="I37" s="2"/>
      <c r="J37" s="2"/>
      <c r="K37" s="2">
        <v>8139066</v>
      </c>
      <c r="L37" s="2">
        <v>7436795</v>
      </c>
      <c r="M37" s="2">
        <v>8130906</v>
      </c>
      <c r="N37" s="2">
        <v>8140533</v>
      </c>
      <c r="O37" s="2">
        <v>8741797</v>
      </c>
      <c r="P37" s="2">
        <v>8597025</v>
      </c>
      <c r="Q37" s="2">
        <v>8972664</v>
      </c>
      <c r="R37" s="2">
        <v>10357845</v>
      </c>
      <c r="S37" s="2">
        <v>11638324</v>
      </c>
      <c r="T37" s="2">
        <v>12956635</v>
      </c>
      <c r="U37" s="2">
        <v>13879976</v>
      </c>
      <c r="V37" s="2">
        <v>13637155</v>
      </c>
      <c r="W37" s="2">
        <v>14765526</v>
      </c>
      <c r="X37" s="2">
        <v>16563652</v>
      </c>
      <c r="Y37" s="2">
        <v>18792089</v>
      </c>
      <c r="Z37" s="2">
        <v>20813257</v>
      </c>
      <c r="AA37" s="2">
        <v>23338504</v>
      </c>
      <c r="AB37" s="2">
        <v>26896411</v>
      </c>
      <c r="AC37" s="2">
        <v>28336706</v>
      </c>
      <c r="AD37" s="2">
        <v>33962669</v>
      </c>
      <c r="AE37" s="2">
        <v>34670848</v>
      </c>
      <c r="AF37" s="2">
        <v>36908036</v>
      </c>
      <c r="AG37" s="2">
        <v>38761868</v>
      </c>
      <c r="AH37" s="2">
        <v>38761868</v>
      </c>
      <c r="AI37" s="2">
        <v>43914943</v>
      </c>
      <c r="AJ37" s="2">
        <v>46878854</v>
      </c>
      <c r="AK37" s="2">
        <v>46662229</v>
      </c>
      <c r="AL37" s="2">
        <v>43848770</v>
      </c>
      <c r="AM37" s="2">
        <v>42386002</v>
      </c>
      <c r="AN37" s="2">
        <v>42386002</v>
      </c>
      <c r="AO37" s="2">
        <v>52838709</v>
      </c>
      <c r="AP37" s="2">
        <v>45220865</v>
      </c>
      <c r="AQ37" s="2">
        <v>47488358</v>
      </c>
      <c r="AR37" s="2">
        <v>44109795</v>
      </c>
      <c r="AS37" s="2">
        <v>44786162</v>
      </c>
    </row>
    <row r="38" spans="1:45" x14ac:dyDescent="0.25">
      <c r="B38" s="1" t="s">
        <v>25</v>
      </c>
      <c r="C38" s="3">
        <f t="shared" ref="C38:L38" si="21">+C36-C37</f>
        <v>0</v>
      </c>
      <c r="D38" s="3">
        <f t="shared" si="21"/>
        <v>0</v>
      </c>
      <c r="E38" s="3">
        <f t="shared" si="21"/>
        <v>0</v>
      </c>
      <c r="F38" s="3">
        <f t="shared" si="21"/>
        <v>0</v>
      </c>
      <c r="G38" s="3">
        <f t="shared" si="21"/>
        <v>0</v>
      </c>
      <c r="H38" s="3">
        <f t="shared" si="21"/>
        <v>0</v>
      </c>
      <c r="I38" s="3">
        <f t="shared" si="21"/>
        <v>0</v>
      </c>
      <c r="J38" s="3">
        <f t="shared" si="21"/>
        <v>0</v>
      </c>
      <c r="K38" s="3">
        <f t="shared" si="21"/>
        <v>680044</v>
      </c>
      <c r="L38" s="3">
        <f t="shared" si="21"/>
        <v>173903</v>
      </c>
      <c r="M38" s="3">
        <f>+M36-M37</f>
        <v>256972</v>
      </c>
      <c r="N38" s="3">
        <f>+N36-N37</f>
        <v>374952</v>
      </c>
      <c r="O38" s="3">
        <f t="shared" ref="O38" si="22">+O36-O37</f>
        <v>180378</v>
      </c>
      <c r="P38" s="3">
        <f t="shared" ref="P38" si="23">+P36-P37</f>
        <v>398830</v>
      </c>
      <c r="Q38" s="3">
        <f t="shared" ref="Q38" si="24">+Q36-Q37</f>
        <v>344690</v>
      </c>
      <c r="R38" s="3">
        <f t="shared" ref="R38" si="25">+R36-R37</f>
        <v>253910</v>
      </c>
      <c r="S38" s="3">
        <f t="shared" ref="S38" si="26">+S36-S37</f>
        <v>408777</v>
      </c>
      <c r="T38" s="3">
        <f t="shared" ref="T38" si="27">+T36-T37</f>
        <v>224526</v>
      </c>
      <c r="U38" s="3">
        <f t="shared" ref="U38" si="28">+U36-U37</f>
        <v>241912</v>
      </c>
      <c r="V38" s="3">
        <f t="shared" ref="V38" si="29">+V36-V37</f>
        <v>213182</v>
      </c>
      <c r="W38" s="3">
        <f t="shared" ref="W38" si="30">+W36-W37</f>
        <v>355231</v>
      </c>
      <c r="X38" s="3">
        <f t="shared" ref="X38" si="31">+X36-X37</f>
        <v>282166</v>
      </c>
      <c r="Y38" s="3">
        <f t="shared" ref="Y38" si="32">+Y36-Y37</f>
        <v>442245</v>
      </c>
      <c r="Z38" s="3">
        <f t="shared" ref="Z38" si="33">+Z36-Z37</f>
        <v>694797</v>
      </c>
      <c r="AA38" s="3">
        <f t="shared" ref="AA38" si="34">+AA36-AA37</f>
        <v>5156</v>
      </c>
      <c r="AB38" s="3">
        <f t="shared" ref="AB38" si="35">+AB36-AB37</f>
        <v>427762</v>
      </c>
      <c r="AC38" s="3">
        <f t="shared" ref="AC38" si="36">+AC36-AC37</f>
        <v>1367700</v>
      </c>
      <c r="AD38" s="3">
        <f t="shared" ref="AD38" si="37">+AD36-AD37</f>
        <v>-709202</v>
      </c>
      <c r="AE38" s="3">
        <f t="shared" ref="AE38" si="38">+AE36-AE37</f>
        <v>-1069154</v>
      </c>
      <c r="AF38" s="3">
        <f t="shared" ref="AF38" si="39">+AF36-AF37</f>
        <v>-1388192</v>
      </c>
      <c r="AG38" s="3">
        <f t="shared" ref="AG38" si="40">+AG36-AG37</f>
        <v>157705</v>
      </c>
      <c r="AH38" s="3">
        <f t="shared" ref="AH38" si="41">+AH36-AH37</f>
        <v>157705</v>
      </c>
      <c r="AI38" s="3">
        <f t="shared" ref="AI38" si="42">+AI36-AI37</f>
        <v>-527285</v>
      </c>
      <c r="AJ38" s="3">
        <f t="shared" ref="AJ38" si="43">+AJ36-AJ37</f>
        <v>-1330867</v>
      </c>
      <c r="AK38" s="3">
        <f t="shared" ref="AK38" si="44">+AK36-AK37</f>
        <v>-2057828</v>
      </c>
      <c r="AL38" s="3">
        <f t="shared" ref="AL38" si="45">+AL36-AL37</f>
        <v>-30425</v>
      </c>
      <c r="AM38" s="3">
        <f t="shared" ref="AM38" si="46">+AM36-AM37</f>
        <v>908581</v>
      </c>
      <c r="AN38" s="3">
        <f t="shared" ref="AN38" si="47">+AN36-AN37</f>
        <v>908581</v>
      </c>
      <c r="AO38" s="3">
        <f t="shared" ref="AO38" si="48">+AO36-AO37</f>
        <v>3045491</v>
      </c>
      <c r="AP38" s="3">
        <f t="shared" ref="AP38" si="49">+AP36-AP37</f>
        <v>1811624</v>
      </c>
      <c r="AQ38" s="3">
        <f t="shared" ref="AQ38" si="50">+AQ36-AQ37</f>
        <v>-924417</v>
      </c>
      <c r="AR38" s="3">
        <f t="shared" ref="AR38" si="51">+AR36-AR37</f>
        <v>141488</v>
      </c>
      <c r="AS38" s="3">
        <f t="shared" ref="AS38" si="52">+AS36-AS37</f>
        <v>-347307</v>
      </c>
    </row>
    <row r="39" spans="1:45" x14ac:dyDescent="0.25">
      <c r="B39" s="1" t="s">
        <v>26</v>
      </c>
      <c r="C39" s="3">
        <f t="shared" ref="C39:L39" si="53">+C38</f>
        <v>0</v>
      </c>
      <c r="D39" s="3">
        <f t="shared" si="53"/>
        <v>0</v>
      </c>
      <c r="E39" s="3">
        <f t="shared" si="53"/>
        <v>0</v>
      </c>
      <c r="F39" s="3">
        <f t="shared" si="53"/>
        <v>0</v>
      </c>
      <c r="G39" s="3">
        <f t="shared" si="53"/>
        <v>0</v>
      </c>
      <c r="H39" s="3">
        <f t="shared" si="53"/>
        <v>0</v>
      </c>
      <c r="I39" s="3">
        <f t="shared" si="53"/>
        <v>0</v>
      </c>
      <c r="J39" s="3">
        <f t="shared" si="53"/>
        <v>0</v>
      </c>
      <c r="K39" s="3">
        <f t="shared" si="53"/>
        <v>680044</v>
      </c>
      <c r="L39" s="3">
        <f t="shared" si="53"/>
        <v>173903</v>
      </c>
      <c r="M39" s="3">
        <f>+M38</f>
        <v>256972</v>
      </c>
      <c r="N39" s="3">
        <f>+N38+M39</f>
        <v>631924</v>
      </c>
      <c r="O39" s="3">
        <f t="shared" ref="O39" si="54">+O38+N39</f>
        <v>812302</v>
      </c>
      <c r="P39" s="3">
        <f t="shared" ref="P39" si="55">+P38+O39</f>
        <v>1211132</v>
      </c>
      <c r="Q39" s="3">
        <f t="shared" ref="Q39" si="56">+Q38+P39</f>
        <v>1555822</v>
      </c>
      <c r="R39" s="3">
        <f t="shared" ref="R39" si="57">+R38+Q39</f>
        <v>1809732</v>
      </c>
      <c r="S39" s="3">
        <f t="shared" ref="S39" si="58">+S38+R39</f>
        <v>2218509</v>
      </c>
      <c r="T39" s="3">
        <f t="shared" ref="T39" si="59">+T38+S39</f>
        <v>2443035</v>
      </c>
      <c r="U39" s="3">
        <f t="shared" ref="U39" si="60">+U38+T39</f>
        <v>2684947</v>
      </c>
      <c r="V39" s="3">
        <f t="shared" ref="V39" si="61">+V38+U39</f>
        <v>2898129</v>
      </c>
      <c r="W39" s="3">
        <f t="shared" ref="W39" si="62">+W38+V39</f>
        <v>3253360</v>
      </c>
      <c r="X39" s="3">
        <f t="shared" ref="X39" si="63">+X38+W39</f>
        <v>3535526</v>
      </c>
      <c r="Y39" s="3">
        <f t="shared" ref="Y39" si="64">+Y38+X39</f>
        <v>3977771</v>
      </c>
      <c r="Z39" s="3">
        <f t="shared" ref="Z39" si="65">+Z38+Y39</f>
        <v>4672568</v>
      </c>
      <c r="AA39" s="3">
        <f t="shared" ref="AA39" si="66">+AA38+Z39</f>
        <v>4677724</v>
      </c>
      <c r="AB39" s="3">
        <f t="shared" ref="AB39" si="67">+AB38+AA39</f>
        <v>5105486</v>
      </c>
      <c r="AC39" s="3">
        <f t="shared" ref="AC39" si="68">+AC38+AB39</f>
        <v>6473186</v>
      </c>
      <c r="AD39" s="3">
        <f t="shared" ref="AD39" si="69">+AD38+AC39</f>
        <v>5763984</v>
      </c>
      <c r="AE39" s="3">
        <f t="shared" ref="AE39" si="70">+AE38+AD39</f>
        <v>4694830</v>
      </c>
      <c r="AF39" s="3">
        <f t="shared" ref="AF39" si="71">+AF38+AE39</f>
        <v>3306638</v>
      </c>
      <c r="AG39" s="3">
        <f t="shared" ref="AG39" si="72">+AG38+AF39</f>
        <v>3464343</v>
      </c>
      <c r="AH39" s="3">
        <f t="shared" ref="AH39" si="73">+AH38+AG39</f>
        <v>3622048</v>
      </c>
      <c r="AI39" s="3">
        <f t="shared" ref="AI39" si="74">+AI38+AH39</f>
        <v>3094763</v>
      </c>
      <c r="AJ39" s="3">
        <f t="shared" ref="AJ39" si="75">+AJ38+AI39</f>
        <v>1763896</v>
      </c>
      <c r="AK39" s="3">
        <f t="shared" ref="AK39" si="76">+AK38+AJ39</f>
        <v>-293932</v>
      </c>
      <c r="AL39" s="3">
        <f t="shared" ref="AL39" si="77">+AL38+AK39</f>
        <v>-324357</v>
      </c>
      <c r="AM39" s="3">
        <f t="shared" ref="AM39" si="78">+AM38+AL39</f>
        <v>584224</v>
      </c>
      <c r="AN39" s="3">
        <f t="shared" ref="AN39" si="79">+AN38+AM39</f>
        <v>1492805</v>
      </c>
      <c r="AO39" s="3">
        <f t="shared" ref="AO39" si="80">+AO38+AN39</f>
        <v>4538296</v>
      </c>
      <c r="AP39" s="3">
        <f t="shared" ref="AP39" si="81">+AP38+AO39</f>
        <v>6349920</v>
      </c>
      <c r="AQ39" s="3">
        <f t="shared" ref="AQ39" si="82">+AQ38+AP39</f>
        <v>5425503</v>
      </c>
      <c r="AR39" s="3">
        <f t="shared" ref="AR39" si="83">+AR38+AQ39</f>
        <v>5566991</v>
      </c>
      <c r="AS39" s="3">
        <f t="shared" ref="AS39" si="84">+AS38+AR39</f>
        <v>5219684</v>
      </c>
    </row>
    <row r="40" spans="1:45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45" x14ac:dyDescent="0.25">
      <c r="A41" s="1" t="s">
        <v>29</v>
      </c>
      <c r="B41" s="1" t="s">
        <v>32</v>
      </c>
      <c r="C41" s="2">
        <v>1324286</v>
      </c>
      <c r="D41" s="2">
        <v>1343060</v>
      </c>
      <c r="E41" s="2">
        <v>1358459</v>
      </c>
      <c r="F41" s="2">
        <v>1361463</v>
      </c>
      <c r="G41" s="2">
        <v>1356424</v>
      </c>
      <c r="H41" s="2">
        <v>1365313</v>
      </c>
      <c r="I41" s="2">
        <v>1359601</v>
      </c>
      <c r="J41" s="2">
        <v>1292762</v>
      </c>
      <c r="K41" s="2">
        <v>1218666</v>
      </c>
      <c r="L41" s="2">
        <v>1173519</v>
      </c>
      <c r="M41" s="2">
        <v>1181948</v>
      </c>
      <c r="N41" s="2">
        <v>1126570</v>
      </c>
      <c r="O41" s="2">
        <v>1109221</v>
      </c>
      <c r="P41" s="2">
        <v>1063199</v>
      </c>
      <c r="Q41" s="2">
        <v>1066083</v>
      </c>
      <c r="R41" s="2">
        <v>1048246</v>
      </c>
      <c r="S41" s="2">
        <v>1015016</v>
      </c>
      <c r="T41" s="2">
        <v>1008929</v>
      </c>
      <c r="U41" s="2">
        <v>997371</v>
      </c>
      <c r="V41" s="2">
        <v>961952</v>
      </c>
      <c r="W41" s="2">
        <v>952489</v>
      </c>
      <c r="X41" s="2">
        <v>930463</v>
      </c>
      <c r="Y41" s="2">
        <v>921545</v>
      </c>
      <c r="Z41" s="2">
        <v>912481</v>
      </c>
      <c r="AA41" s="2">
        <v>913667</v>
      </c>
      <c r="AB41" s="2">
        <v>891185</v>
      </c>
      <c r="AC41" s="2">
        <v>864814</v>
      </c>
      <c r="AD41" s="2">
        <v>833851</v>
      </c>
      <c r="AE41" s="2">
        <v>808220</v>
      </c>
      <c r="AF41" s="2">
        <v>861237</v>
      </c>
      <c r="AG41" s="2">
        <v>852890</v>
      </c>
      <c r="AH41" s="2">
        <v>855435</v>
      </c>
      <c r="AI41" s="2">
        <v>801963</v>
      </c>
      <c r="AJ41" s="2">
        <v>784102</v>
      </c>
      <c r="AK41" s="2">
        <v>771615</v>
      </c>
      <c r="AL41" s="2">
        <v>743902</v>
      </c>
      <c r="AM41" s="2">
        <v>740262</v>
      </c>
      <c r="AN41" s="2">
        <v>739699</v>
      </c>
      <c r="AO41" s="2">
        <v>717708</v>
      </c>
      <c r="AP41" s="2">
        <v>705726</v>
      </c>
      <c r="AQ41" s="2">
        <v>686362</v>
      </c>
      <c r="AR41" s="2">
        <v>650977</v>
      </c>
      <c r="AS41" s="2">
        <v>641845</v>
      </c>
    </row>
    <row r="42" spans="1:45" x14ac:dyDescent="0.25">
      <c r="B42" s="1" t="s">
        <v>33</v>
      </c>
      <c r="C42" s="2">
        <v>628239</v>
      </c>
      <c r="D42" s="2">
        <v>639529</v>
      </c>
      <c r="E42" s="2">
        <v>669291</v>
      </c>
      <c r="F42" s="2">
        <v>664729</v>
      </c>
      <c r="G42" s="2">
        <v>668379</v>
      </c>
      <c r="H42" s="2">
        <v>686552</v>
      </c>
      <c r="I42" s="2">
        <v>674150</v>
      </c>
      <c r="J42" s="2">
        <v>671410</v>
      </c>
      <c r="K42" s="2">
        <v>656570</v>
      </c>
      <c r="L42" s="2">
        <v>620414</v>
      </c>
      <c r="M42" s="2">
        <v>676479</v>
      </c>
      <c r="N42" s="2">
        <v>629819</v>
      </c>
      <c r="O42" s="2">
        <v>627346</v>
      </c>
      <c r="P42" s="2">
        <v>605230</v>
      </c>
      <c r="Q42" s="2">
        <v>613562</v>
      </c>
      <c r="R42" s="2">
        <v>616294</v>
      </c>
      <c r="S42" s="2">
        <v>600982</v>
      </c>
      <c r="T42" s="2">
        <v>601737</v>
      </c>
      <c r="U42" s="2">
        <v>596176</v>
      </c>
      <c r="V42" s="2">
        <v>581040</v>
      </c>
      <c r="W42" s="2">
        <v>594296</v>
      </c>
      <c r="X42" s="2">
        <v>576501</v>
      </c>
      <c r="Y42" s="2">
        <v>585195</v>
      </c>
      <c r="Z42" s="2">
        <v>582122</v>
      </c>
      <c r="AA42" s="2">
        <v>563664</v>
      </c>
      <c r="AB42" s="2">
        <v>551232</v>
      </c>
      <c r="AC42" s="2">
        <v>570240</v>
      </c>
      <c r="AD42" s="2">
        <v>557247</v>
      </c>
      <c r="AE42" s="2">
        <v>545939</v>
      </c>
      <c r="AF42" s="2">
        <v>511534</v>
      </c>
      <c r="AG42" s="2">
        <v>516233</v>
      </c>
      <c r="AH42" s="2">
        <v>516233</v>
      </c>
      <c r="AI42" s="2">
        <v>487760</v>
      </c>
      <c r="AJ42" s="2">
        <v>495077</v>
      </c>
      <c r="AK42" s="2">
        <v>470661</v>
      </c>
      <c r="AL42" s="2">
        <v>453950</v>
      </c>
      <c r="AM42" s="2">
        <v>415288</v>
      </c>
      <c r="AN42" s="2">
        <v>415288</v>
      </c>
      <c r="AO42" s="2">
        <v>384204</v>
      </c>
      <c r="AP42" s="2">
        <v>382765</v>
      </c>
      <c r="AQ42" s="2">
        <v>379759</v>
      </c>
      <c r="AR42" s="2">
        <v>427056</v>
      </c>
      <c r="AS42" s="2">
        <v>414420</v>
      </c>
    </row>
    <row r="43" spans="1:45" x14ac:dyDescent="0.25">
      <c r="A43" s="2"/>
      <c r="B43" s="1" t="s">
        <v>1</v>
      </c>
      <c r="C43" s="2">
        <v>46056</v>
      </c>
      <c r="D43" s="2">
        <v>46681</v>
      </c>
      <c r="E43" s="2">
        <v>45132</v>
      </c>
      <c r="F43" s="2">
        <v>42927</v>
      </c>
      <c r="G43" s="2">
        <v>41061</v>
      </c>
      <c r="H43" s="2">
        <v>40152</v>
      </c>
      <c r="I43" s="2">
        <v>35374</v>
      </c>
      <c r="J43" s="2">
        <v>33049</v>
      </c>
      <c r="K43" s="2">
        <v>31215</v>
      </c>
      <c r="L43" s="2">
        <v>29612</v>
      </c>
      <c r="M43" s="2">
        <v>30188</v>
      </c>
      <c r="N43" s="2">
        <v>29529</v>
      </c>
      <c r="O43" s="2">
        <v>28722</v>
      </c>
      <c r="P43" s="2">
        <v>27639</v>
      </c>
      <c r="Q43" s="2">
        <v>26938</v>
      </c>
      <c r="R43" s="2">
        <v>26437</v>
      </c>
      <c r="S43" s="2">
        <v>25310</v>
      </c>
      <c r="T43" s="2">
        <v>24601</v>
      </c>
      <c r="U43" s="2">
        <v>24434</v>
      </c>
      <c r="V43" s="2">
        <v>23957</v>
      </c>
      <c r="W43" s="2">
        <v>23372</v>
      </c>
      <c r="X43" s="2">
        <v>24139</v>
      </c>
      <c r="Y43" s="2">
        <v>23334</v>
      </c>
      <c r="Z43" s="2">
        <v>23938</v>
      </c>
      <c r="AA43" s="2">
        <v>23346</v>
      </c>
      <c r="AB43" s="2">
        <v>23979</v>
      </c>
      <c r="AC43" s="2">
        <v>23227</v>
      </c>
      <c r="AD43" s="2">
        <v>22410</v>
      </c>
      <c r="AE43" s="2">
        <v>21266</v>
      </c>
      <c r="AF43" s="2">
        <v>20817</v>
      </c>
      <c r="AG43" s="2">
        <v>21311</v>
      </c>
      <c r="AH43" s="2">
        <v>21311</v>
      </c>
      <c r="AI43" s="2">
        <v>20953</v>
      </c>
      <c r="AJ43" s="2">
        <v>21101</v>
      </c>
      <c r="AK43" s="2">
        <v>18369</v>
      </c>
      <c r="AL43" s="2">
        <v>17780</v>
      </c>
      <c r="AM43" s="2">
        <v>17722</v>
      </c>
      <c r="AN43" s="2">
        <v>17722</v>
      </c>
      <c r="AO43" s="2">
        <v>16080</v>
      </c>
      <c r="AP43" s="2">
        <v>15347</v>
      </c>
      <c r="AQ43" s="2">
        <v>15574</v>
      </c>
      <c r="AR43" s="2">
        <v>13672</v>
      </c>
      <c r="AS43" s="2">
        <v>13304</v>
      </c>
    </row>
    <row r="44" spans="1:45" x14ac:dyDescent="0.25">
      <c r="B44" s="1" t="s">
        <v>30</v>
      </c>
      <c r="C44" s="2">
        <v>32178</v>
      </c>
      <c r="D44" s="2">
        <v>35175</v>
      </c>
      <c r="E44" s="2">
        <v>35253</v>
      </c>
      <c r="F44" s="2">
        <v>33544</v>
      </c>
      <c r="G44" s="2">
        <v>31719</v>
      </c>
      <c r="H44" s="2">
        <v>30043</v>
      </c>
      <c r="I44" s="2">
        <v>28722</v>
      </c>
      <c r="J44" s="2">
        <v>28136</v>
      </c>
      <c r="K44" s="2">
        <v>26676</v>
      </c>
      <c r="L44" s="2">
        <v>25472</v>
      </c>
      <c r="M44" s="2">
        <v>24045</v>
      </c>
      <c r="N44" s="2">
        <v>21683</v>
      </c>
      <c r="O44" s="2">
        <v>21965</v>
      </c>
      <c r="P44" s="2">
        <v>19535</v>
      </c>
      <c r="Q44" s="2">
        <v>20186</v>
      </c>
      <c r="R44" s="2">
        <v>18972</v>
      </c>
      <c r="S44" s="2">
        <v>19653</v>
      </c>
      <c r="T44" s="2">
        <v>18367</v>
      </c>
      <c r="U44" s="2">
        <v>17784</v>
      </c>
      <c r="V44" s="2">
        <v>15591</v>
      </c>
      <c r="W44" s="2">
        <v>16084</v>
      </c>
      <c r="X44" s="2">
        <v>15057</v>
      </c>
      <c r="Y44" s="2">
        <v>15021</v>
      </c>
      <c r="Z44" s="2">
        <v>15020</v>
      </c>
      <c r="AA44" s="2">
        <v>15202</v>
      </c>
      <c r="AB44" s="2">
        <v>14280</v>
      </c>
      <c r="AC44" s="2">
        <v>13341</v>
      </c>
      <c r="AD44" s="2">
        <v>11962</v>
      </c>
      <c r="AE44" s="2">
        <v>10928</v>
      </c>
      <c r="AF44" s="2">
        <v>10321</v>
      </c>
      <c r="AG44" s="2">
        <v>9584</v>
      </c>
      <c r="AH44" s="2">
        <v>9584</v>
      </c>
      <c r="AI44" s="2">
        <v>8267</v>
      </c>
      <c r="AJ44" s="2">
        <v>8536</v>
      </c>
      <c r="AK44" s="2">
        <v>7116</v>
      </c>
      <c r="AL44" s="2">
        <v>6963</v>
      </c>
      <c r="AM44" s="2">
        <v>7183</v>
      </c>
      <c r="AN44" s="2">
        <v>7183</v>
      </c>
      <c r="AO44" s="2">
        <v>6478</v>
      </c>
      <c r="AP44" s="2">
        <v>6187</v>
      </c>
      <c r="AQ44" s="2">
        <v>6092</v>
      </c>
      <c r="AR44" s="2">
        <v>5525</v>
      </c>
      <c r="AS44" s="2">
        <v>5506</v>
      </c>
    </row>
    <row r="45" spans="1:45" x14ac:dyDescent="0.25">
      <c r="B45" s="1" t="s">
        <v>2</v>
      </c>
      <c r="C45" s="2">
        <v>12127</v>
      </c>
      <c r="D45" s="2">
        <v>11987</v>
      </c>
      <c r="E45" s="2">
        <v>11982</v>
      </c>
      <c r="F45" s="2">
        <v>12095</v>
      </c>
      <c r="G45" s="2">
        <v>11979</v>
      </c>
      <c r="H45" s="2">
        <v>13087</v>
      </c>
      <c r="I45" s="2">
        <v>13325</v>
      </c>
      <c r="J45" s="2">
        <v>14238</v>
      </c>
      <c r="K45" s="2">
        <v>15489</v>
      </c>
      <c r="L45" s="2">
        <v>15367</v>
      </c>
      <c r="M45" s="2">
        <v>16582</v>
      </c>
      <c r="N45" s="2">
        <v>16240</v>
      </c>
      <c r="O45" s="2">
        <v>16197</v>
      </c>
      <c r="P45" s="2">
        <v>15895</v>
      </c>
      <c r="Q45" s="2">
        <v>15946</v>
      </c>
      <c r="R45" s="2">
        <v>15558</v>
      </c>
      <c r="S45" s="2">
        <v>14578</v>
      </c>
      <c r="T45" s="2">
        <v>13428</v>
      </c>
      <c r="U45" s="2">
        <v>12565</v>
      </c>
      <c r="V45" s="2">
        <v>12658</v>
      </c>
      <c r="W45" s="2">
        <v>12729</v>
      </c>
      <c r="X45" s="2">
        <v>12493</v>
      </c>
      <c r="Y45" s="2">
        <v>12343</v>
      </c>
      <c r="Z45" s="2">
        <v>12340</v>
      </c>
      <c r="AA45" s="2">
        <v>11445</v>
      </c>
      <c r="AB45" s="2">
        <v>11144</v>
      </c>
      <c r="AC45" s="2">
        <v>11004</v>
      </c>
      <c r="AD45" s="2">
        <v>10495</v>
      </c>
      <c r="AE45" s="2">
        <v>10253</v>
      </c>
      <c r="AF45" s="2">
        <v>10704</v>
      </c>
      <c r="AG45" s="2">
        <v>10836</v>
      </c>
      <c r="AH45" s="2">
        <v>10836</v>
      </c>
      <c r="AI45" s="2">
        <v>9552</v>
      </c>
      <c r="AJ45" s="2">
        <v>8804</v>
      </c>
      <c r="AK45" s="2">
        <v>7859</v>
      </c>
      <c r="AL45" s="2">
        <v>7736</v>
      </c>
      <c r="AM45" s="2">
        <v>7900</v>
      </c>
      <c r="AN45" s="2">
        <v>7900</v>
      </c>
      <c r="AO45" s="2">
        <v>7061</v>
      </c>
      <c r="AP45" s="2">
        <v>6818</v>
      </c>
      <c r="AQ45" s="2">
        <v>6648</v>
      </c>
      <c r="AR45" s="2">
        <v>6430</v>
      </c>
      <c r="AS45" s="2">
        <v>6009</v>
      </c>
    </row>
    <row r="46" spans="1:45" x14ac:dyDescent="0.25">
      <c r="B46" s="1" t="s">
        <v>31</v>
      </c>
      <c r="C46" s="2">
        <v>20790</v>
      </c>
      <c r="D46" s="2">
        <v>20735</v>
      </c>
      <c r="E46" s="2">
        <v>20499</v>
      </c>
      <c r="F46" s="2">
        <v>20740</v>
      </c>
      <c r="G46" s="2">
        <v>21611</v>
      </c>
      <c r="H46" s="2">
        <v>20369</v>
      </c>
      <c r="I46" s="2">
        <v>20010</v>
      </c>
      <c r="J46" s="2">
        <v>20753</v>
      </c>
      <c r="K46" s="2">
        <v>20978</v>
      </c>
      <c r="L46" s="2">
        <v>18904</v>
      </c>
      <c r="M46" s="2">
        <v>21374</v>
      </c>
      <c r="N46" s="2">
        <v>21342</v>
      </c>
      <c r="O46" s="2">
        <v>21108</v>
      </c>
      <c r="P46" s="2">
        <v>21148</v>
      </c>
      <c r="Q46" s="2">
        <v>21326</v>
      </c>
      <c r="R46" s="2">
        <v>21483</v>
      </c>
      <c r="S46" s="2">
        <v>20289</v>
      </c>
      <c r="T46" s="2">
        <v>19951</v>
      </c>
      <c r="U46" s="2">
        <v>19938</v>
      </c>
      <c r="V46" s="2">
        <v>19900</v>
      </c>
      <c r="W46" s="2">
        <v>20125</v>
      </c>
      <c r="X46" s="2">
        <v>19856</v>
      </c>
      <c r="Y46" s="2">
        <v>19043</v>
      </c>
      <c r="Z46" s="2">
        <v>18992</v>
      </c>
      <c r="AA46" s="2">
        <v>18422</v>
      </c>
      <c r="AB46" s="2">
        <v>18989</v>
      </c>
      <c r="AC46" s="2">
        <v>18921</v>
      </c>
      <c r="AD46" s="2">
        <v>18755</v>
      </c>
      <c r="AE46" s="2">
        <v>18342</v>
      </c>
      <c r="AF46" s="2">
        <v>18234</v>
      </c>
      <c r="AG46" s="2">
        <v>18349</v>
      </c>
      <c r="AH46" s="2">
        <v>18349</v>
      </c>
      <c r="AI46" s="2">
        <v>18316</v>
      </c>
      <c r="AJ46" s="2">
        <v>17536</v>
      </c>
      <c r="AK46" s="2">
        <v>17569</v>
      </c>
      <c r="AL46" s="2">
        <v>17168</v>
      </c>
      <c r="AM46" s="2">
        <v>17416</v>
      </c>
      <c r="AN46" s="2">
        <v>17416</v>
      </c>
      <c r="AO46" s="2">
        <v>16756</v>
      </c>
      <c r="AP46" s="2">
        <v>16254</v>
      </c>
      <c r="AQ46" s="2">
        <v>15849</v>
      </c>
      <c r="AR46" s="2">
        <v>15925</v>
      </c>
      <c r="AS46" s="2">
        <v>15635</v>
      </c>
    </row>
    <row r="47" spans="1:45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45" x14ac:dyDescent="0.25">
      <c r="B48" s="1" t="s">
        <v>35</v>
      </c>
      <c r="C48" s="5">
        <v>380699</v>
      </c>
      <c r="D48" s="5">
        <v>381016</v>
      </c>
      <c r="E48" s="5">
        <v>379818</v>
      </c>
      <c r="F48" s="5">
        <v>376766</v>
      </c>
      <c r="G48" s="5">
        <v>373102</v>
      </c>
      <c r="H48" s="5">
        <v>367997</v>
      </c>
      <c r="I48" s="5">
        <v>361357</v>
      </c>
      <c r="J48" s="5">
        <v>356413</v>
      </c>
      <c r="K48" s="5">
        <v>341712</v>
      </c>
      <c r="L48" s="5">
        <v>325692</v>
      </c>
      <c r="M48" s="2">
        <v>319954</v>
      </c>
    </row>
    <row r="49" spans="1:45" x14ac:dyDescent="0.25">
      <c r="B49" s="1" t="s">
        <v>36</v>
      </c>
      <c r="C49" s="5">
        <v>90533</v>
      </c>
      <c r="D49" s="5">
        <v>91671</v>
      </c>
      <c r="E49" s="5">
        <v>92827</v>
      </c>
      <c r="F49" s="5">
        <v>91094</v>
      </c>
      <c r="G49" s="5">
        <v>89931</v>
      </c>
      <c r="H49" s="5">
        <v>89578</v>
      </c>
      <c r="I49" s="5">
        <v>92349</v>
      </c>
      <c r="J49" s="5">
        <v>92135</v>
      </c>
      <c r="K49" s="5">
        <v>89223</v>
      </c>
      <c r="L49" s="5">
        <v>85384</v>
      </c>
      <c r="M49" s="2">
        <v>89659</v>
      </c>
    </row>
    <row r="50" spans="1:45" x14ac:dyDescent="0.25">
      <c r="B50" s="1" t="s">
        <v>37</v>
      </c>
      <c r="C50" s="5">
        <v>473725</v>
      </c>
      <c r="D50" s="5">
        <v>472565</v>
      </c>
      <c r="E50" s="5">
        <v>476535</v>
      </c>
      <c r="F50" s="5">
        <v>485224</v>
      </c>
      <c r="G50" s="5">
        <v>474205</v>
      </c>
      <c r="H50" s="5">
        <v>488185</v>
      </c>
      <c r="I50" s="5">
        <v>468456</v>
      </c>
      <c r="J50" s="5">
        <v>444205</v>
      </c>
      <c r="K50" s="5">
        <v>427729</v>
      </c>
      <c r="L50" s="5">
        <v>411359</v>
      </c>
      <c r="M50" s="2">
        <v>399678</v>
      </c>
      <c r="N50" s="2">
        <v>385130</v>
      </c>
      <c r="O50" s="2">
        <v>399221</v>
      </c>
      <c r="P50" s="2">
        <v>364867</v>
      </c>
      <c r="Q50" s="2">
        <v>365292</v>
      </c>
      <c r="R50" s="2">
        <v>378759</v>
      </c>
      <c r="S50" s="2">
        <v>363989</v>
      </c>
      <c r="T50" s="2">
        <v>370931</v>
      </c>
      <c r="U50" s="2">
        <v>387448</v>
      </c>
      <c r="V50" s="2">
        <v>370236</v>
      </c>
      <c r="W50" s="2">
        <v>384397</v>
      </c>
      <c r="X50" s="2">
        <v>397216</v>
      </c>
      <c r="Y50" s="2">
        <v>406164</v>
      </c>
      <c r="Z50" s="2">
        <v>415996</v>
      </c>
      <c r="AA50" s="2">
        <v>403733</v>
      </c>
      <c r="AB50" s="2">
        <v>412264</v>
      </c>
      <c r="AC50" s="2">
        <v>428267</v>
      </c>
    </row>
    <row r="51" spans="1:45" x14ac:dyDescent="0.25">
      <c r="B51" s="1" t="s">
        <v>38</v>
      </c>
      <c r="C51" s="5"/>
      <c r="D51" s="5"/>
      <c r="E51" s="5"/>
      <c r="F51" s="5"/>
      <c r="G51" s="5"/>
      <c r="H51" s="5"/>
      <c r="I51" s="5"/>
      <c r="J51" s="5"/>
      <c r="K51" s="5">
        <v>272400</v>
      </c>
      <c r="L51" s="5">
        <v>259390</v>
      </c>
      <c r="M51" s="2">
        <v>252857</v>
      </c>
    </row>
    <row r="52" spans="1:45" x14ac:dyDescent="0.25">
      <c r="B52" s="1" t="s">
        <v>39</v>
      </c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45" x14ac:dyDescent="0.25">
      <c r="A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45" x14ac:dyDescent="0.25">
      <c r="A54" s="2"/>
      <c r="B54" s="1" t="s">
        <v>5</v>
      </c>
      <c r="C54" s="2"/>
      <c r="D54" s="2"/>
      <c r="E54" s="2"/>
      <c r="F54" s="2"/>
      <c r="G54" s="2"/>
      <c r="H54" s="2"/>
      <c r="I54" s="2"/>
      <c r="J54" s="2">
        <f>+J43-J55</f>
        <v>4550</v>
      </c>
      <c r="K54" s="2">
        <v>2399</v>
      </c>
      <c r="L54" s="2"/>
    </row>
    <row r="55" spans="1:45" x14ac:dyDescent="0.25">
      <c r="A55" s="2"/>
      <c r="B55" s="1" t="s">
        <v>6</v>
      </c>
      <c r="C55" s="2"/>
      <c r="D55" s="2"/>
      <c r="E55" s="2"/>
      <c r="F55" s="2"/>
      <c r="G55" s="2"/>
      <c r="H55" s="2"/>
      <c r="I55" s="2"/>
      <c r="J55" s="2">
        <v>28499</v>
      </c>
      <c r="K55" s="2">
        <v>28816</v>
      </c>
      <c r="L55" s="2"/>
    </row>
    <row r="56" spans="1:45" x14ac:dyDescent="0.25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45" x14ac:dyDescent="0.25">
      <c r="A57" s="2"/>
      <c r="B57" s="1" t="s">
        <v>40</v>
      </c>
      <c r="C57" s="2"/>
      <c r="D57" s="2"/>
      <c r="E57" s="2"/>
      <c r="F57" s="2"/>
      <c r="G57" s="2"/>
      <c r="H57" s="2"/>
      <c r="I57" s="2"/>
      <c r="J57" s="2"/>
      <c r="K57" s="2">
        <v>4528</v>
      </c>
      <c r="L57" s="2"/>
    </row>
    <row r="58" spans="1:45" x14ac:dyDescent="0.25">
      <c r="A58" s="2"/>
      <c r="B58" s="1" t="s">
        <v>41</v>
      </c>
      <c r="C58" s="2"/>
      <c r="D58" s="2"/>
      <c r="E58" s="2"/>
      <c r="F58" s="2"/>
      <c r="G58" s="2"/>
      <c r="H58" s="2"/>
      <c r="I58" s="2"/>
      <c r="J58" s="2"/>
      <c r="K58" s="2">
        <v>22148</v>
      </c>
      <c r="L58" s="2"/>
    </row>
    <row r="59" spans="1:45" x14ac:dyDescent="0.2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45" x14ac:dyDescent="0.25">
      <c r="A60" s="2"/>
      <c r="B60" s="1" t="s">
        <v>47</v>
      </c>
      <c r="C60" s="7">
        <v>1.3100000000000001E-2</v>
      </c>
      <c r="D60" s="7">
        <v>1.29E-2</v>
      </c>
      <c r="E60" s="7">
        <v>0</v>
      </c>
      <c r="F60" s="7">
        <v>1.9099999999999999E-2</v>
      </c>
      <c r="G60" s="7">
        <v>1.8700000000000001E-2</v>
      </c>
      <c r="H60" s="7">
        <v>1.84E-2</v>
      </c>
      <c r="I60" s="7">
        <v>3.1E-2</v>
      </c>
      <c r="J60" s="7">
        <v>3.5099999999999999E-2</v>
      </c>
      <c r="K60" s="7">
        <v>3.9600000000000003E-2</v>
      </c>
      <c r="L60" s="7">
        <v>4.3499999999999997E-2</v>
      </c>
      <c r="M60" s="7">
        <v>4.6899999999999997E-2</v>
      </c>
      <c r="N60" s="7">
        <v>0.01</v>
      </c>
      <c r="O60" s="7">
        <v>4.9299999999999997E-2</v>
      </c>
      <c r="P60" s="7">
        <v>5.16E-2</v>
      </c>
      <c r="Q60" s="7">
        <v>9.3799999999999994E-2</v>
      </c>
      <c r="R60" s="7">
        <v>0.1265</v>
      </c>
      <c r="S60" s="7">
        <v>9.4200000000000006E-2</v>
      </c>
      <c r="T60" s="7">
        <v>5.6300000000000003E-2</v>
      </c>
      <c r="U60" s="7">
        <v>9.4E-2</v>
      </c>
      <c r="V60" s="7">
        <v>8.5999999999999993E-2</v>
      </c>
      <c r="W60" s="7">
        <v>9.7600000000000006E-2</v>
      </c>
      <c r="X60" s="7">
        <v>0.1106</v>
      </c>
      <c r="Y60" s="7">
        <v>0.1212</v>
      </c>
      <c r="Z60" s="7">
        <v>9.2700000000000005E-2</v>
      </c>
      <c r="AA60" s="7">
        <v>4.5900000000000003E-2</v>
      </c>
      <c r="AB60" s="7">
        <v>3.7199999999999997E-2</v>
      </c>
      <c r="AC60" s="7">
        <v>4.3999999999999997E-2</v>
      </c>
      <c r="AD60" s="7">
        <v>4.2099999999999999E-2</v>
      </c>
      <c r="AE60" s="7">
        <v>4.19E-2</v>
      </c>
      <c r="AF60" s="7">
        <v>3.8800000000000001E-2</v>
      </c>
      <c r="AG60" s="7">
        <v>5.2600000000000001E-2</v>
      </c>
      <c r="AH60" s="7">
        <v>4.99E-2</v>
      </c>
      <c r="AI60" s="7">
        <v>3.7499999999999999E-2</v>
      </c>
      <c r="AJ60" s="7">
        <v>2.1700000000000001E-2</v>
      </c>
      <c r="AK60" s="7">
        <v>1.6500000000000001E-2</v>
      </c>
      <c r="AL60" s="7">
        <v>2.3E-3</v>
      </c>
      <c r="AM60" s="7">
        <v>1.7399999999999999E-2</v>
      </c>
      <c r="AN60" s="7">
        <v>2.1600000000000001E-2</v>
      </c>
      <c r="AO60" s="7">
        <v>7.7999999999999996E-3</v>
      </c>
      <c r="AP60" s="7">
        <v>0.01</v>
      </c>
      <c r="AQ60" s="7">
        <v>2.63E-2</v>
      </c>
      <c r="AR60" s="7">
        <v>3.2000000000000001E-2</v>
      </c>
      <c r="AS60" s="7">
        <v>7.1999999999999998E-3</v>
      </c>
    </row>
    <row r="61" spans="1:45" x14ac:dyDescent="0.25">
      <c r="A61" s="2"/>
      <c r="C61" s="7">
        <f t="shared" ref="C61:AQ61" si="85">+D61*(1+C60)</f>
        <v>6.326067022485093</v>
      </c>
      <c r="D61" s="7">
        <f t="shared" si="85"/>
        <v>6.2442671231715448</v>
      </c>
      <c r="E61" s="7">
        <f t="shared" si="85"/>
        <v>6.1647419519908633</v>
      </c>
      <c r="F61" s="7">
        <f t="shared" si="85"/>
        <v>6.1647419519908633</v>
      </c>
      <c r="G61" s="7">
        <f t="shared" si="85"/>
        <v>6.0492021901588302</v>
      </c>
      <c r="H61" s="7">
        <f t="shared" si="85"/>
        <v>5.9381586238920496</v>
      </c>
      <c r="I61" s="7">
        <f t="shared" si="85"/>
        <v>5.8308706047643852</v>
      </c>
      <c r="J61" s="7">
        <f t="shared" si="85"/>
        <v>5.6555485982195783</v>
      </c>
      <c r="K61" s="7">
        <f t="shared" si="85"/>
        <v>5.4637702620225861</v>
      </c>
      <c r="L61" s="7">
        <f t="shared" si="85"/>
        <v>5.2556466545042184</v>
      </c>
      <c r="M61" s="7">
        <f t="shared" si="85"/>
        <v>5.0365564489738555</v>
      </c>
      <c r="N61" s="7">
        <f t="shared" si="85"/>
        <v>4.8109241082948282</v>
      </c>
      <c r="O61" s="7">
        <f t="shared" si="85"/>
        <v>4.7632911963315134</v>
      </c>
      <c r="P61" s="7">
        <f t="shared" si="85"/>
        <v>4.5394941354536487</v>
      </c>
      <c r="Q61" s="7">
        <f t="shared" si="85"/>
        <v>4.3167498435276226</v>
      </c>
      <c r="R61" s="7">
        <f t="shared" si="85"/>
        <v>3.9465622998058354</v>
      </c>
      <c r="S61" s="7">
        <f t="shared" si="85"/>
        <v>3.5033841986736221</v>
      </c>
      <c r="T61" s="7">
        <f t="shared" si="85"/>
        <v>3.2017768220376732</v>
      </c>
      <c r="U61" s="7">
        <f t="shared" si="85"/>
        <v>3.0311245120114299</v>
      </c>
      <c r="V61" s="7">
        <f t="shared" si="85"/>
        <v>2.7706805411439026</v>
      </c>
      <c r="W61" s="7">
        <f t="shared" si="85"/>
        <v>2.5512712165229305</v>
      </c>
      <c r="X61" s="7">
        <f t="shared" si="85"/>
        <v>2.3244089071819705</v>
      </c>
      <c r="Y61" s="7">
        <f t="shared" si="85"/>
        <v>2.0929307646154967</v>
      </c>
      <c r="Z61" s="7">
        <f t="shared" si="85"/>
        <v>1.8666881596641962</v>
      </c>
      <c r="AA61" s="7">
        <f t="shared" si="85"/>
        <v>1.708326310665504</v>
      </c>
      <c r="AB61" s="7">
        <f t="shared" si="85"/>
        <v>1.6333553022903757</v>
      </c>
      <c r="AC61" s="7">
        <f t="shared" si="85"/>
        <v>1.5747737199097338</v>
      </c>
      <c r="AD61" s="7">
        <f t="shared" si="85"/>
        <v>1.5084039462736913</v>
      </c>
      <c r="AE61" s="7">
        <f t="shared" si="85"/>
        <v>1.447465642715374</v>
      </c>
      <c r="AF61" s="7">
        <f t="shared" si="85"/>
        <v>1.3892558237022496</v>
      </c>
      <c r="AG61" s="7">
        <f t="shared" si="85"/>
        <v>1.3373660220468326</v>
      </c>
      <c r="AH61" s="7">
        <f t="shared" si="85"/>
        <v>1.2705358370196016</v>
      </c>
      <c r="AI61" s="7">
        <f t="shared" si="85"/>
        <v>1.2101493828170315</v>
      </c>
      <c r="AJ61" s="7">
        <f t="shared" si="85"/>
        <v>1.1664090436790664</v>
      </c>
      <c r="AK61" s="7">
        <f t="shared" si="85"/>
        <v>1.1416355521964043</v>
      </c>
      <c r="AL61" s="7">
        <f t="shared" si="85"/>
        <v>1.1231043307392075</v>
      </c>
      <c r="AM61" s="7">
        <f t="shared" si="85"/>
        <v>1.1205271183669634</v>
      </c>
      <c r="AN61" s="7">
        <f t="shared" si="85"/>
        <v>1.1013633952889359</v>
      </c>
      <c r="AO61" s="7">
        <f t="shared" si="85"/>
        <v>1.0780769335248002</v>
      </c>
      <c r="AP61" s="7">
        <f t="shared" si="85"/>
        <v>1.069733016</v>
      </c>
      <c r="AQ61" s="7">
        <f t="shared" si="85"/>
        <v>1.0591416</v>
      </c>
      <c r="AR61" s="7">
        <f>+AS61*(1+AR60)</f>
        <v>1.032</v>
      </c>
      <c r="AS61" s="7">
        <v>1</v>
      </c>
    </row>
    <row r="62" spans="1:45" x14ac:dyDescent="0.25">
      <c r="A62" s="2"/>
      <c r="B62" s="1" t="s">
        <v>48</v>
      </c>
      <c r="C62" s="2"/>
      <c r="D62" s="2"/>
      <c r="E62" s="2"/>
      <c r="F62" s="2"/>
      <c r="G62" s="2"/>
      <c r="H62" s="2"/>
      <c r="I62" s="2"/>
      <c r="J62" s="2"/>
      <c r="K62" s="2">
        <f>+K31*K61</f>
        <v>193559760.24453339</v>
      </c>
      <c r="L62" s="2">
        <f t="shared" ref="L62:AS62" si="86">+L31*L61</f>
        <v>169734041.35804695</v>
      </c>
      <c r="M62" s="2">
        <f t="shared" si="86"/>
        <v>169141144.11272851</v>
      </c>
      <c r="N62" s="2">
        <f t="shared" si="86"/>
        <v>168392061.85701776</v>
      </c>
      <c r="O62" s="2">
        <f t="shared" si="86"/>
        <v>168896464.86230385</v>
      </c>
      <c r="P62" s="2">
        <f t="shared" si="86"/>
        <v>172124589.2682336</v>
      </c>
      <c r="Q62" s="2">
        <f t="shared" si="86"/>
        <v>172007640.27861372</v>
      </c>
      <c r="R62" s="2">
        <f t="shared" si="86"/>
        <v>177178822.77176407</v>
      </c>
      <c r="S62" s="2">
        <f t="shared" si="86"/>
        <v>180783940.15014318</v>
      </c>
      <c r="T62" s="2">
        <f t="shared" si="86"/>
        <v>186237595.52040106</v>
      </c>
      <c r="U62" s="2">
        <f t="shared" si="86"/>
        <v>196376675.66731137</v>
      </c>
      <c r="V62" s="2">
        <f t="shared" si="86"/>
        <v>199418008.58553579</v>
      </c>
      <c r="W62" s="2">
        <f t="shared" si="86"/>
        <v>209591492.1102939</v>
      </c>
      <c r="X62" s="2">
        <f t="shared" si="86"/>
        <v>212787174.29635799</v>
      </c>
      <c r="Y62" s="2">
        <f t="shared" si="86"/>
        <v>209127207.51259235</v>
      </c>
      <c r="Z62" s="2">
        <f t="shared" si="86"/>
        <v>205715598.4705638</v>
      </c>
      <c r="AA62" s="2">
        <f t="shared" si="86"/>
        <v>201959913.23206064</v>
      </c>
      <c r="AB62" s="2">
        <f t="shared" si="86"/>
        <v>208006056.58992711</v>
      </c>
      <c r="AC62" s="2">
        <f t="shared" si="86"/>
        <v>220073430.52935818</v>
      </c>
      <c r="AD62" s="2">
        <f t="shared" si="86"/>
        <v>221399512.84593955</v>
      </c>
      <c r="AE62" s="2">
        <f t="shared" si="86"/>
        <v>224872298.69381252</v>
      </c>
      <c r="AF62" s="2">
        <f t="shared" si="86"/>
        <v>226027950.63395604</v>
      </c>
      <c r="AG62" s="2">
        <f t="shared" si="86"/>
        <v>239003553.1248388</v>
      </c>
      <c r="AH62" s="2">
        <f t="shared" si="86"/>
        <v>227060187.27421507</v>
      </c>
      <c r="AI62" s="2">
        <f t="shared" si="86"/>
        <v>229391345.06242821</v>
      </c>
      <c r="AJ62" s="2">
        <f t="shared" si="86"/>
        <v>227433963.34051228</v>
      </c>
      <c r="AK62" s="2">
        <f t="shared" si="86"/>
        <v>217518793.43732327</v>
      </c>
      <c r="AL62" s="2">
        <f t="shared" si="86"/>
        <v>213249540.3709141</v>
      </c>
      <c r="AM62" s="2">
        <f t="shared" si="86"/>
        <v>227102728.38547519</v>
      </c>
      <c r="AN62" s="2">
        <f t="shared" si="86"/>
        <v>223218722.61202592</v>
      </c>
      <c r="AO62" s="2">
        <f t="shared" si="86"/>
        <v>231357677.39136812</v>
      </c>
      <c r="AP62" s="2">
        <f t="shared" si="86"/>
        <v>231265056.55986217</v>
      </c>
      <c r="AQ62" s="2">
        <f t="shared" si="86"/>
        <v>234903915.35653681</v>
      </c>
      <c r="AR62" s="2">
        <f t="shared" si="86"/>
        <v>239995872.48000002</v>
      </c>
      <c r="AS62" s="2">
        <f t="shared" si="86"/>
        <v>236870253</v>
      </c>
    </row>
    <row r="63" spans="1:45" x14ac:dyDescent="0.25">
      <c r="A63" s="2"/>
      <c r="C63" s="2"/>
      <c r="D63" s="2"/>
      <c r="E63" s="2"/>
      <c r="F63" s="2"/>
      <c r="G63" s="2"/>
      <c r="H63" s="2"/>
      <c r="I63" s="2"/>
      <c r="J63" s="2"/>
      <c r="K63" s="2"/>
      <c r="L6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zoomScaleNormal="100" workbookViewId="0">
      <pane xSplit="1" ySplit="1" topLeftCell="B21" activePane="bottomRight" state="frozen"/>
      <selection pane="topRight" activeCell="B1" sqref="B1"/>
      <selection pane="bottomLeft" activeCell="A2" sqref="A2"/>
      <selection pane="bottomRight" activeCell="B22" sqref="B22"/>
    </sheetView>
  </sheetViews>
  <sheetFormatPr defaultRowHeight="15" x14ac:dyDescent="0.25"/>
  <cols>
    <col min="1" max="1" width="43.7109375" bestFit="1" customWidth="1"/>
    <col min="2" max="9" width="9.85546875" bestFit="1" customWidth="1"/>
    <col min="10" max="44" width="11.85546875" bestFit="1" customWidth="1"/>
    <col min="45" max="45" width="8.28515625" bestFit="1" customWidth="1"/>
    <col min="46" max="46" width="18.7109375" bestFit="1" customWidth="1"/>
  </cols>
  <sheetData>
    <row r="1" spans="1:47" x14ac:dyDescent="0.25">
      <c r="B1" s="1">
        <v>1959</v>
      </c>
      <c r="C1" s="1">
        <v>1960</v>
      </c>
      <c r="D1" s="1">
        <v>1961</v>
      </c>
      <c r="E1" s="1">
        <v>1962</v>
      </c>
      <c r="F1" s="1">
        <v>1963</v>
      </c>
      <c r="G1" s="1">
        <v>1964</v>
      </c>
      <c r="H1" s="1">
        <v>1965</v>
      </c>
      <c r="I1" s="1">
        <v>1966</v>
      </c>
      <c r="J1" s="1">
        <v>1967</v>
      </c>
      <c r="K1" s="1">
        <v>1968</v>
      </c>
      <c r="L1" s="1">
        <v>1969</v>
      </c>
      <c r="M1" s="1">
        <v>1970</v>
      </c>
      <c r="N1" s="1">
        <v>1971</v>
      </c>
      <c r="O1" s="1">
        <v>1972</v>
      </c>
      <c r="P1" s="1">
        <v>1973</v>
      </c>
      <c r="Q1" s="1">
        <v>1974</v>
      </c>
      <c r="R1" s="1">
        <v>1975</v>
      </c>
      <c r="S1" s="1">
        <v>1976</v>
      </c>
      <c r="T1" s="1">
        <v>1977</v>
      </c>
      <c r="U1" s="1">
        <v>1978</v>
      </c>
      <c r="V1" s="1">
        <v>1979</v>
      </c>
      <c r="W1" s="1">
        <v>1980</v>
      </c>
      <c r="X1" s="1">
        <v>1981</v>
      </c>
      <c r="Y1" s="1">
        <v>1982</v>
      </c>
      <c r="Z1" s="1">
        <v>1983</v>
      </c>
      <c r="AA1" s="1">
        <v>1984</v>
      </c>
      <c r="AB1" s="1">
        <v>1985</v>
      </c>
      <c r="AC1" s="1">
        <v>1986</v>
      </c>
      <c r="AD1" s="1">
        <v>1987</v>
      </c>
      <c r="AE1" s="1">
        <v>1988</v>
      </c>
      <c r="AF1" s="1">
        <v>1989</v>
      </c>
      <c r="AG1" s="1">
        <v>1990</v>
      </c>
      <c r="AH1" s="1">
        <v>1991</v>
      </c>
      <c r="AI1" s="1">
        <v>1992</v>
      </c>
      <c r="AJ1" s="1">
        <v>1993</v>
      </c>
      <c r="AK1" s="1">
        <v>1994</v>
      </c>
      <c r="AL1" s="1">
        <v>1995</v>
      </c>
      <c r="AM1" s="1">
        <v>1996</v>
      </c>
      <c r="AN1" s="1">
        <v>1997</v>
      </c>
      <c r="AO1" s="1">
        <v>1998</v>
      </c>
      <c r="AP1" s="1">
        <v>1999</v>
      </c>
      <c r="AQ1" s="1">
        <v>2000</v>
      </c>
      <c r="AR1" s="1">
        <v>2001</v>
      </c>
      <c r="AT1" t="s">
        <v>49</v>
      </c>
      <c r="AU1" t="s">
        <v>50</v>
      </c>
    </row>
    <row r="2" spans="1:47" x14ac:dyDescent="0.25">
      <c r="A2" s="1" t="s">
        <v>32</v>
      </c>
      <c r="B2" s="2">
        <v>1324286</v>
      </c>
      <c r="C2" s="2">
        <v>1343060</v>
      </c>
      <c r="D2" s="2">
        <v>1358459</v>
      </c>
      <c r="E2" s="2">
        <v>1361463</v>
      </c>
      <c r="F2" s="2">
        <v>1356424</v>
      </c>
      <c r="G2" s="2">
        <v>1365313</v>
      </c>
      <c r="H2" s="2">
        <v>1359601</v>
      </c>
      <c r="I2" s="2">
        <v>1292762</v>
      </c>
      <c r="J2" s="2">
        <v>1218666</v>
      </c>
      <c r="K2" s="2">
        <v>1173519</v>
      </c>
      <c r="L2" s="2">
        <v>1181948</v>
      </c>
      <c r="M2" s="2">
        <v>1126570</v>
      </c>
      <c r="N2" s="2">
        <v>1109221</v>
      </c>
      <c r="O2" s="2">
        <v>1063199</v>
      </c>
      <c r="P2" s="2">
        <v>1066083</v>
      </c>
      <c r="Q2" s="2">
        <v>1048246</v>
      </c>
      <c r="R2" s="2">
        <v>1015016</v>
      </c>
      <c r="S2" s="2">
        <v>1008929</v>
      </c>
      <c r="T2" s="2">
        <v>997371</v>
      </c>
      <c r="U2" s="2">
        <v>961952</v>
      </c>
      <c r="V2" s="2">
        <v>952489</v>
      </c>
      <c r="W2" s="2">
        <v>930463</v>
      </c>
      <c r="X2" s="2">
        <v>921545</v>
      </c>
      <c r="Y2" s="2">
        <v>912481</v>
      </c>
      <c r="Z2" s="2">
        <v>913667</v>
      </c>
      <c r="AA2" s="2">
        <v>891185</v>
      </c>
      <c r="AB2" s="2">
        <v>864814</v>
      </c>
      <c r="AC2" s="2">
        <v>833851</v>
      </c>
      <c r="AD2" s="2">
        <v>808220</v>
      </c>
      <c r="AE2" s="2">
        <v>861237</v>
      </c>
      <c r="AF2" s="2">
        <v>852890</v>
      </c>
      <c r="AG2" s="2">
        <v>855435</v>
      </c>
      <c r="AH2" s="2">
        <v>801963</v>
      </c>
      <c r="AI2" s="2">
        <v>784102</v>
      </c>
      <c r="AJ2" s="2">
        <v>771615</v>
      </c>
      <c r="AK2" s="2">
        <v>743902</v>
      </c>
      <c r="AL2" s="2">
        <v>740262</v>
      </c>
      <c r="AM2" s="2">
        <v>739699</v>
      </c>
      <c r="AN2" s="2">
        <v>717708</v>
      </c>
      <c r="AO2" s="2">
        <v>705726</v>
      </c>
      <c r="AP2" s="2">
        <v>686362</v>
      </c>
      <c r="AQ2" s="2">
        <v>650977</v>
      </c>
      <c r="AR2" s="2">
        <v>641845</v>
      </c>
      <c r="AS2" s="2"/>
      <c r="AT2" s="7">
        <f>+AR2/B2</f>
        <v>0.48467249521629013</v>
      </c>
      <c r="AU2" s="7">
        <f>+AR2/J2</f>
        <v>0.52667835157459053</v>
      </c>
    </row>
    <row r="3" spans="1:47" x14ac:dyDescent="0.25">
      <c r="A3" s="1" t="s">
        <v>33</v>
      </c>
      <c r="B3" s="2">
        <v>628239</v>
      </c>
      <c r="C3" s="2">
        <v>639529</v>
      </c>
      <c r="D3" s="2">
        <v>669291</v>
      </c>
      <c r="E3" s="2">
        <v>664729</v>
      </c>
      <c r="F3" s="2">
        <v>668379</v>
      </c>
      <c r="G3" s="2">
        <v>686552</v>
      </c>
      <c r="H3" s="2">
        <v>674150</v>
      </c>
      <c r="I3" s="2">
        <v>671410</v>
      </c>
      <c r="J3" s="2">
        <v>656570</v>
      </c>
      <c r="K3" s="2">
        <v>620414</v>
      </c>
      <c r="L3" s="2">
        <v>676479</v>
      </c>
      <c r="M3" s="2">
        <v>629819</v>
      </c>
      <c r="N3" s="2">
        <v>627346</v>
      </c>
      <c r="O3" s="2">
        <v>605230</v>
      </c>
      <c r="P3" s="2">
        <v>613562</v>
      </c>
      <c r="Q3" s="2">
        <v>616294</v>
      </c>
      <c r="R3" s="2">
        <v>600982</v>
      </c>
      <c r="S3" s="2">
        <v>601737</v>
      </c>
      <c r="T3" s="2">
        <v>596176</v>
      </c>
      <c r="U3" s="2">
        <v>581040</v>
      </c>
      <c r="V3" s="2">
        <v>594296</v>
      </c>
      <c r="W3" s="2">
        <v>576501</v>
      </c>
      <c r="X3" s="2">
        <v>585195</v>
      </c>
      <c r="Y3" s="2">
        <v>582122</v>
      </c>
      <c r="Z3" s="2">
        <v>563664</v>
      </c>
      <c r="AA3" s="2">
        <v>551232</v>
      </c>
      <c r="AB3" s="2">
        <v>570240</v>
      </c>
      <c r="AC3" s="2">
        <v>557247</v>
      </c>
      <c r="AD3" s="2">
        <v>545939</v>
      </c>
      <c r="AE3" s="2">
        <v>511534</v>
      </c>
      <c r="AF3" s="2">
        <v>516233</v>
      </c>
      <c r="AG3" s="2">
        <v>516233</v>
      </c>
      <c r="AH3" s="2">
        <v>487760</v>
      </c>
      <c r="AI3" s="2">
        <v>495077</v>
      </c>
      <c r="AJ3" s="2">
        <v>470661</v>
      </c>
      <c r="AK3" s="2">
        <v>453950</v>
      </c>
      <c r="AL3" s="2">
        <v>415288</v>
      </c>
      <c r="AM3" s="2">
        <v>415288</v>
      </c>
      <c r="AN3" s="2">
        <v>384204</v>
      </c>
      <c r="AO3" s="2">
        <v>382765</v>
      </c>
      <c r="AP3" s="2">
        <v>379759</v>
      </c>
      <c r="AQ3" s="2">
        <v>427056</v>
      </c>
      <c r="AR3" s="2">
        <v>414420</v>
      </c>
      <c r="AT3" s="7">
        <f t="shared" ref="AT3:AT10" si="0">+AR3/B3</f>
        <v>0.65965341215683837</v>
      </c>
      <c r="AU3" s="7">
        <f t="shared" ref="AU3:AU14" si="1">+AR3/J3</f>
        <v>0.6311893629011377</v>
      </c>
    </row>
    <row r="4" spans="1:47" x14ac:dyDescent="0.25">
      <c r="A4" s="1" t="s">
        <v>1</v>
      </c>
      <c r="B4" s="2">
        <v>46056</v>
      </c>
      <c r="C4" s="2">
        <v>46681</v>
      </c>
      <c r="D4" s="2">
        <v>45132</v>
      </c>
      <c r="E4" s="2">
        <v>42927</v>
      </c>
      <c r="F4" s="2">
        <v>41061</v>
      </c>
      <c r="G4" s="2">
        <v>40152</v>
      </c>
      <c r="H4" s="2">
        <v>35374</v>
      </c>
      <c r="I4" s="2">
        <v>33049</v>
      </c>
      <c r="J4" s="2">
        <v>31215</v>
      </c>
      <c r="K4" s="2">
        <v>29612</v>
      </c>
      <c r="L4" s="2">
        <v>30188</v>
      </c>
      <c r="M4" s="2">
        <v>29529</v>
      </c>
      <c r="N4" s="2">
        <v>28722</v>
      </c>
      <c r="O4" s="2">
        <v>27639</v>
      </c>
      <c r="P4" s="2">
        <v>26938</v>
      </c>
      <c r="Q4" s="2">
        <v>26437</v>
      </c>
      <c r="R4" s="2">
        <v>25310</v>
      </c>
      <c r="S4" s="2">
        <v>24601</v>
      </c>
      <c r="T4" s="2">
        <v>24434</v>
      </c>
      <c r="U4" s="2">
        <v>23957</v>
      </c>
      <c r="V4" s="2">
        <v>23372</v>
      </c>
      <c r="W4" s="2">
        <v>24139</v>
      </c>
      <c r="X4" s="2">
        <v>23334</v>
      </c>
      <c r="Y4" s="2">
        <v>23938</v>
      </c>
      <c r="Z4" s="2">
        <v>23346</v>
      </c>
      <c r="AA4" s="2">
        <v>23979</v>
      </c>
      <c r="AB4" s="2">
        <v>23227</v>
      </c>
      <c r="AC4" s="2">
        <v>22410</v>
      </c>
      <c r="AD4" s="2">
        <v>21266</v>
      </c>
      <c r="AE4" s="2">
        <v>20817</v>
      </c>
      <c r="AF4" s="2">
        <v>21311</v>
      </c>
      <c r="AG4" s="2">
        <v>21311</v>
      </c>
      <c r="AH4" s="2">
        <v>20953</v>
      </c>
      <c r="AI4" s="2">
        <v>21101</v>
      </c>
      <c r="AJ4" s="2">
        <v>18369</v>
      </c>
      <c r="AK4" s="2">
        <v>17780</v>
      </c>
      <c r="AL4" s="2">
        <v>17722</v>
      </c>
      <c r="AM4" s="2">
        <v>17722</v>
      </c>
      <c r="AN4" s="2">
        <v>16080</v>
      </c>
      <c r="AO4" s="2">
        <v>15347</v>
      </c>
      <c r="AP4" s="2">
        <v>15574</v>
      </c>
      <c r="AQ4" s="2">
        <v>13672</v>
      </c>
      <c r="AR4" s="2">
        <v>13304</v>
      </c>
      <c r="AT4" s="7">
        <f t="shared" si="0"/>
        <v>0.28886572867813098</v>
      </c>
      <c r="AU4" s="7">
        <f t="shared" si="1"/>
        <v>0.42620534999199106</v>
      </c>
    </row>
    <row r="5" spans="1:47" x14ac:dyDescent="0.25">
      <c r="A5" s="1" t="s">
        <v>30</v>
      </c>
      <c r="B5" s="2">
        <v>32178</v>
      </c>
      <c r="C5" s="2">
        <v>35175</v>
      </c>
      <c r="D5" s="2">
        <v>35253</v>
      </c>
      <c r="E5" s="2">
        <v>33544</v>
      </c>
      <c r="F5" s="2">
        <v>31719</v>
      </c>
      <c r="G5" s="2">
        <v>30043</v>
      </c>
      <c r="H5" s="2">
        <v>28722</v>
      </c>
      <c r="I5" s="2">
        <v>28136</v>
      </c>
      <c r="J5" s="2">
        <v>26676</v>
      </c>
      <c r="K5" s="2">
        <v>25472</v>
      </c>
      <c r="L5" s="2">
        <v>24045</v>
      </c>
      <c r="M5" s="2">
        <v>21683</v>
      </c>
      <c r="N5" s="2">
        <v>21965</v>
      </c>
      <c r="O5" s="2">
        <v>19535</v>
      </c>
      <c r="P5" s="2">
        <v>20186</v>
      </c>
      <c r="Q5" s="2">
        <v>18972</v>
      </c>
      <c r="R5" s="2">
        <v>19653</v>
      </c>
      <c r="S5" s="2">
        <v>18367</v>
      </c>
      <c r="T5" s="2">
        <v>17784</v>
      </c>
      <c r="U5" s="2">
        <v>15591</v>
      </c>
      <c r="V5" s="2">
        <v>16084</v>
      </c>
      <c r="W5" s="2">
        <v>15057</v>
      </c>
      <c r="X5" s="2">
        <v>15021</v>
      </c>
      <c r="Y5" s="2">
        <v>15020</v>
      </c>
      <c r="Z5" s="2">
        <v>15202</v>
      </c>
      <c r="AA5" s="2">
        <v>14280</v>
      </c>
      <c r="AB5" s="2">
        <v>13341</v>
      </c>
      <c r="AC5" s="2">
        <v>11962</v>
      </c>
      <c r="AD5" s="2">
        <v>10928</v>
      </c>
      <c r="AE5" s="2">
        <v>10321</v>
      </c>
      <c r="AF5" s="2">
        <v>9584</v>
      </c>
      <c r="AG5" s="2">
        <v>9584</v>
      </c>
      <c r="AH5" s="2">
        <v>8267</v>
      </c>
      <c r="AI5" s="2">
        <v>8536</v>
      </c>
      <c r="AJ5" s="2">
        <v>7116</v>
      </c>
      <c r="AK5" s="2">
        <v>6963</v>
      </c>
      <c r="AL5" s="2">
        <v>7183</v>
      </c>
      <c r="AM5" s="2">
        <v>7183</v>
      </c>
      <c r="AN5" s="2">
        <v>6478</v>
      </c>
      <c r="AO5" s="2">
        <v>6187</v>
      </c>
      <c r="AP5" s="2">
        <v>6092</v>
      </c>
      <c r="AQ5" s="2">
        <v>5525</v>
      </c>
      <c r="AR5" s="2">
        <v>5506</v>
      </c>
      <c r="AT5" s="7">
        <f t="shared" si="0"/>
        <v>0.17111069674933185</v>
      </c>
      <c r="AU5" s="7">
        <f t="shared" si="1"/>
        <v>0.20640275903433797</v>
      </c>
    </row>
    <row r="6" spans="1:47" x14ac:dyDescent="0.25">
      <c r="A6" s="1" t="s">
        <v>2</v>
      </c>
      <c r="B6" s="2">
        <v>12127</v>
      </c>
      <c r="C6" s="2">
        <v>11987</v>
      </c>
      <c r="D6" s="2">
        <v>11982</v>
      </c>
      <c r="E6" s="2">
        <v>12095</v>
      </c>
      <c r="F6" s="2">
        <v>11979</v>
      </c>
      <c r="G6" s="2">
        <v>13087</v>
      </c>
      <c r="H6" s="2">
        <v>13325</v>
      </c>
      <c r="I6" s="2">
        <v>14238</v>
      </c>
      <c r="J6" s="2">
        <v>15489</v>
      </c>
      <c r="K6" s="2">
        <v>15367</v>
      </c>
      <c r="L6" s="2">
        <v>16582</v>
      </c>
      <c r="M6" s="2">
        <v>16240</v>
      </c>
      <c r="N6" s="2">
        <v>16197</v>
      </c>
      <c r="O6" s="2">
        <v>15895</v>
      </c>
      <c r="P6" s="2">
        <v>15946</v>
      </c>
      <c r="Q6" s="2">
        <v>15558</v>
      </c>
      <c r="R6" s="2">
        <v>14578</v>
      </c>
      <c r="S6" s="2">
        <v>13428</v>
      </c>
      <c r="T6" s="2">
        <v>12565</v>
      </c>
      <c r="U6" s="2">
        <v>12658</v>
      </c>
      <c r="V6" s="2">
        <v>12729</v>
      </c>
      <c r="W6" s="2">
        <v>12493</v>
      </c>
      <c r="X6" s="2">
        <v>12343</v>
      </c>
      <c r="Y6" s="2">
        <v>12340</v>
      </c>
      <c r="Z6" s="2">
        <v>11445</v>
      </c>
      <c r="AA6" s="2">
        <v>11144</v>
      </c>
      <c r="AB6" s="2">
        <v>11004</v>
      </c>
      <c r="AC6" s="2">
        <v>10495</v>
      </c>
      <c r="AD6" s="2">
        <v>10253</v>
      </c>
      <c r="AE6" s="2">
        <v>10704</v>
      </c>
      <c r="AF6" s="2">
        <v>10836</v>
      </c>
      <c r="AG6" s="2">
        <v>10836</v>
      </c>
      <c r="AH6" s="2">
        <v>9552</v>
      </c>
      <c r="AI6" s="2">
        <v>8804</v>
      </c>
      <c r="AJ6" s="2">
        <v>7859</v>
      </c>
      <c r="AK6" s="2">
        <v>7736</v>
      </c>
      <c r="AL6" s="2">
        <v>7900</v>
      </c>
      <c r="AM6" s="2">
        <v>7900</v>
      </c>
      <c r="AN6" s="2">
        <v>7061</v>
      </c>
      <c r="AO6" s="2">
        <v>6818</v>
      </c>
      <c r="AP6" s="2">
        <v>6648</v>
      </c>
      <c r="AQ6" s="2">
        <v>6430</v>
      </c>
      <c r="AR6" s="2">
        <v>6009</v>
      </c>
      <c r="AT6" s="7">
        <f t="shared" si="0"/>
        <v>0.49550589593469119</v>
      </c>
      <c r="AU6" s="7">
        <f t="shared" si="1"/>
        <v>0.38795274065465812</v>
      </c>
    </row>
    <row r="7" spans="1:47" x14ac:dyDescent="0.25">
      <c r="A7" s="1" t="s">
        <v>31</v>
      </c>
      <c r="B7" s="2">
        <v>20790</v>
      </c>
      <c r="C7" s="2">
        <v>20735</v>
      </c>
      <c r="D7" s="2">
        <v>20499</v>
      </c>
      <c r="E7" s="2">
        <v>20740</v>
      </c>
      <c r="F7" s="2">
        <v>21611</v>
      </c>
      <c r="G7" s="2">
        <v>20369</v>
      </c>
      <c r="H7" s="2">
        <v>20010</v>
      </c>
      <c r="I7" s="2">
        <v>20753</v>
      </c>
      <c r="J7" s="2">
        <v>20978</v>
      </c>
      <c r="K7" s="2">
        <v>18904</v>
      </c>
      <c r="L7" s="2">
        <v>21374</v>
      </c>
      <c r="M7" s="2">
        <v>21342</v>
      </c>
      <c r="N7" s="2">
        <v>21108</v>
      </c>
      <c r="O7" s="2">
        <v>21148</v>
      </c>
      <c r="P7" s="2">
        <v>21326</v>
      </c>
      <c r="Q7" s="2">
        <v>21483</v>
      </c>
      <c r="R7" s="2">
        <v>20289</v>
      </c>
      <c r="S7" s="2">
        <v>19951</v>
      </c>
      <c r="T7" s="2">
        <v>19938</v>
      </c>
      <c r="U7" s="2">
        <v>19900</v>
      </c>
      <c r="V7" s="2">
        <v>20125</v>
      </c>
      <c r="W7" s="2">
        <v>19856</v>
      </c>
      <c r="X7" s="2">
        <v>19043</v>
      </c>
      <c r="Y7" s="2">
        <v>18992</v>
      </c>
      <c r="Z7" s="2">
        <v>18422</v>
      </c>
      <c r="AA7" s="2">
        <v>18989</v>
      </c>
      <c r="AB7" s="2">
        <v>18921</v>
      </c>
      <c r="AC7" s="2">
        <v>18755</v>
      </c>
      <c r="AD7" s="2">
        <v>18342</v>
      </c>
      <c r="AE7" s="2">
        <v>18234</v>
      </c>
      <c r="AF7" s="2">
        <v>18349</v>
      </c>
      <c r="AG7" s="2">
        <v>18349</v>
      </c>
      <c r="AH7" s="2">
        <v>18316</v>
      </c>
      <c r="AI7" s="2">
        <v>17536</v>
      </c>
      <c r="AJ7" s="2">
        <v>17569</v>
      </c>
      <c r="AK7" s="2">
        <v>17168</v>
      </c>
      <c r="AL7" s="2">
        <v>17416</v>
      </c>
      <c r="AM7" s="2">
        <v>17416</v>
      </c>
      <c r="AN7" s="2">
        <v>16756</v>
      </c>
      <c r="AO7" s="2">
        <v>16254</v>
      </c>
      <c r="AP7" s="2">
        <v>15849</v>
      </c>
      <c r="AQ7" s="2">
        <v>15925</v>
      </c>
      <c r="AR7" s="2">
        <v>15635</v>
      </c>
      <c r="AT7" s="7">
        <f t="shared" si="0"/>
        <v>0.75204425204425207</v>
      </c>
      <c r="AU7" s="7">
        <f t="shared" si="1"/>
        <v>0.74530460482410144</v>
      </c>
    </row>
    <row r="8" spans="1:47" x14ac:dyDescent="0.25">
      <c r="A8" s="1" t="s">
        <v>45</v>
      </c>
      <c r="B8" s="2">
        <v>1915</v>
      </c>
      <c r="C8" s="2">
        <v>1956</v>
      </c>
      <c r="D8" s="2">
        <v>2004</v>
      </c>
      <c r="E8" s="2">
        <v>2043</v>
      </c>
      <c r="F8" s="2">
        <v>2063</v>
      </c>
      <c r="G8" s="2">
        <v>2116</v>
      </c>
      <c r="H8" s="2">
        <v>2090</v>
      </c>
      <c r="I8" s="2">
        <v>2075</v>
      </c>
      <c r="J8" s="2">
        <v>2056</v>
      </c>
      <c r="K8" s="2">
        <v>2000</v>
      </c>
      <c r="L8" s="2">
        <v>1924</v>
      </c>
      <c r="M8" s="2">
        <v>1927</v>
      </c>
      <c r="N8" s="2">
        <v>1859</v>
      </c>
      <c r="O8" s="2">
        <v>1859</v>
      </c>
      <c r="P8" s="2">
        <v>1889</v>
      </c>
      <c r="Q8" s="2">
        <v>1914</v>
      </c>
      <c r="R8" s="2">
        <v>1918</v>
      </c>
      <c r="S8" s="2">
        <v>1944</v>
      </c>
      <c r="T8" s="2">
        <v>1989</v>
      </c>
      <c r="U8" s="2">
        <v>2032</v>
      </c>
      <c r="V8" s="2">
        <v>2026</v>
      </c>
      <c r="W8" s="2">
        <v>2061</v>
      </c>
      <c r="X8" s="2">
        <v>2058</v>
      </c>
      <c r="Y8" s="2">
        <v>2078</v>
      </c>
      <c r="Z8" s="2">
        <v>2024</v>
      </c>
      <c r="AA8" s="2">
        <v>2173</v>
      </c>
      <c r="AB8" s="2">
        <v>2116</v>
      </c>
      <c r="AC8" s="2">
        <v>2181</v>
      </c>
      <c r="AD8" s="2">
        <v>2208</v>
      </c>
      <c r="AE8" s="2">
        <v>2218</v>
      </c>
      <c r="AF8" s="2">
        <v>2220</v>
      </c>
      <c r="AG8" s="2">
        <v>2220</v>
      </c>
      <c r="AH8" s="2">
        <v>2155</v>
      </c>
      <c r="AI8" s="2">
        <v>2148</v>
      </c>
      <c r="AJ8" s="2">
        <v>2138</v>
      </c>
      <c r="AK8" s="2">
        <v>2059</v>
      </c>
      <c r="AL8" s="2">
        <v>2065</v>
      </c>
      <c r="AM8" s="2">
        <v>2066</v>
      </c>
      <c r="AN8" s="2">
        <v>2086</v>
      </c>
      <c r="AO8" s="2">
        <v>2095</v>
      </c>
      <c r="AP8" s="2">
        <v>2140</v>
      </c>
      <c r="AQ8" s="2">
        <v>2256</v>
      </c>
      <c r="AR8" s="2">
        <v>2193</v>
      </c>
      <c r="AT8" s="7">
        <f t="shared" si="0"/>
        <v>1.1451697127937337</v>
      </c>
      <c r="AU8" s="7">
        <f t="shared" si="1"/>
        <v>1.0666342412451362</v>
      </c>
    </row>
    <row r="9" spans="1:47" x14ac:dyDescent="0.25">
      <c r="A9" s="1" t="s">
        <v>57</v>
      </c>
      <c r="B9" s="2"/>
      <c r="C9" s="2"/>
      <c r="D9" s="2"/>
      <c r="E9" s="2"/>
      <c r="F9" s="2"/>
      <c r="G9" s="2"/>
      <c r="H9" s="2"/>
      <c r="I9" s="2"/>
      <c r="J9" s="2">
        <v>36</v>
      </c>
      <c r="K9" s="2">
        <v>38</v>
      </c>
      <c r="L9" s="2">
        <v>39</v>
      </c>
      <c r="M9" s="2">
        <v>38</v>
      </c>
      <c r="N9" s="2">
        <v>37</v>
      </c>
      <c r="O9" s="2">
        <v>36</v>
      </c>
      <c r="P9" s="2">
        <v>33</v>
      </c>
      <c r="Q9" s="2">
        <v>33</v>
      </c>
      <c r="R9" s="2">
        <v>32</v>
      </c>
      <c r="S9" s="2">
        <v>36</v>
      </c>
      <c r="T9" s="2">
        <v>38</v>
      </c>
      <c r="U9" s="2">
        <v>38</v>
      </c>
      <c r="V9" s="2">
        <v>39</v>
      </c>
      <c r="W9" s="2">
        <v>41</v>
      </c>
      <c r="X9" s="2">
        <v>43</v>
      </c>
      <c r="Y9" s="2">
        <v>45</v>
      </c>
      <c r="Z9" s="2">
        <v>43</v>
      </c>
      <c r="AA9" s="2">
        <v>42</v>
      </c>
      <c r="AB9" s="2">
        <v>42</v>
      </c>
      <c r="AC9" s="2">
        <v>41</v>
      </c>
      <c r="AD9" s="2">
        <v>42</v>
      </c>
      <c r="AE9" s="2">
        <v>42</v>
      </c>
      <c r="AF9" s="2">
        <v>43</v>
      </c>
      <c r="AG9" s="2">
        <v>43</v>
      </c>
      <c r="AH9" s="2">
        <v>43</v>
      </c>
      <c r="AI9" s="2">
        <v>41</v>
      </c>
      <c r="AJ9" s="2">
        <v>41</v>
      </c>
      <c r="AK9" s="2">
        <v>40</v>
      </c>
      <c r="AL9" s="2">
        <v>40</v>
      </c>
      <c r="AM9" s="2">
        <v>41</v>
      </c>
      <c r="AN9" s="2">
        <v>41</v>
      </c>
      <c r="AO9" s="2">
        <v>42</v>
      </c>
      <c r="AP9" s="2">
        <v>43</v>
      </c>
      <c r="AQ9" s="2">
        <v>42</v>
      </c>
      <c r="AR9" s="2">
        <v>43</v>
      </c>
      <c r="AT9" s="7"/>
      <c r="AU9" s="7"/>
    </row>
    <row r="10" spans="1:47" x14ac:dyDescent="0.25">
      <c r="A10" s="1" t="s">
        <v>22</v>
      </c>
      <c r="B10" s="2">
        <v>1774</v>
      </c>
      <c r="C10" s="2">
        <v>1757</v>
      </c>
      <c r="D10" s="2">
        <v>1768</v>
      </c>
      <c r="E10" s="2">
        <v>1832</v>
      </c>
      <c r="F10" s="2">
        <v>1788</v>
      </c>
      <c r="G10" s="2">
        <v>1859</v>
      </c>
      <c r="H10" s="2">
        <v>1901</v>
      </c>
      <c r="I10" s="2">
        <v>1863</v>
      </c>
      <c r="J10" s="2">
        <v>1849</v>
      </c>
      <c r="K10" s="2">
        <v>1784</v>
      </c>
      <c r="L10" s="2">
        <v>1776</v>
      </c>
      <c r="M10" s="2">
        <v>1736</v>
      </c>
      <c r="N10" s="2">
        <v>1727</v>
      </c>
      <c r="O10" s="2">
        <v>1702</v>
      </c>
      <c r="P10" s="2">
        <v>1666</v>
      </c>
      <c r="Q10" s="2">
        <v>1720</v>
      </c>
      <c r="R10" s="2">
        <v>1706</v>
      </c>
      <c r="S10" s="2">
        <v>1814</v>
      </c>
      <c r="T10" s="2">
        <v>1812</v>
      </c>
      <c r="U10" s="2">
        <v>1685</v>
      </c>
      <c r="V10" s="2">
        <v>1944</v>
      </c>
      <c r="W10" s="2">
        <v>1794</v>
      </c>
      <c r="X10" s="2">
        <v>1686</v>
      </c>
      <c r="Y10" s="2">
        <v>1763</v>
      </c>
      <c r="Z10" s="2">
        <v>1781</v>
      </c>
      <c r="AA10" s="2">
        <v>1715</v>
      </c>
      <c r="AB10" s="2">
        <v>1712</v>
      </c>
      <c r="AC10" s="2">
        <v>1704</v>
      </c>
      <c r="AD10" s="2">
        <v>1700</v>
      </c>
      <c r="AE10" s="2">
        <v>1692</v>
      </c>
      <c r="AF10" s="2">
        <v>1767</v>
      </c>
      <c r="AG10" s="2">
        <v>1767</v>
      </c>
      <c r="AH10" s="2">
        <v>1781</v>
      </c>
      <c r="AI10" s="2">
        <v>1761</v>
      </c>
      <c r="AJ10" s="2">
        <v>1742</v>
      </c>
      <c r="AK10" s="2">
        <v>1740</v>
      </c>
      <c r="AL10" s="2">
        <v>1850</v>
      </c>
      <c r="AM10" s="2">
        <v>1850</v>
      </c>
      <c r="AN10" s="2">
        <v>1563</v>
      </c>
      <c r="AO10" s="2">
        <v>1781</v>
      </c>
      <c r="AP10" s="2">
        <v>1793</v>
      </c>
      <c r="AQ10" s="2">
        <v>1818</v>
      </c>
      <c r="AR10" s="2">
        <v>1792</v>
      </c>
      <c r="AT10" s="7">
        <f t="shared" si="0"/>
        <v>1.0101465614430665</v>
      </c>
      <c r="AU10" s="7">
        <f t="shared" si="1"/>
        <v>0.96917252568956191</v>
      </c>
    </row>
    <row r="11" spans="1:47" x14ac:dyDescent="0.25">
      <c r="A11" s="1" t="s">
        <v>58</v>
      </c>
      <c r="B11" s="2"/>
      <c r="C11" s="2"/>
      <c r="D11" s="2"/>
      <c r="E11" s="2"/>
      <c r="F11" s="2"/>
      <c r="G11" s="2"/>
      <c r="H11" s="2"/>
      <c r="I11" s="2"/>
      <c r="J11" s="2">
        <f>+J2/(J8-J9)</f>
        <v>603.29999999999995</v>
      </c>
      <c r="K11" s="2">
        <f t="shared" ref="K11:AR11" si="2">+K2/(K8-K9)</f>
        <v>598.12385321100919</v>
      </c>
      <c r="L11" s="2">
        <f t="shared" si="2"/>
        <v>627.02811671087534</v>
      </c>
      <c r="M11" s="2">
        <f t="shared" si="2"/>
        <v>596.38433033350975</v>
      </c>
      <c r="N11" s="2">
        <f t="shared" si="2"/>
        <v>608.7930845225028</v>
      </c>
      <c r="O11" s="2">
        <f t="shared" si="2"/>
        <v>583.21393307734502</v>
      </c>
      <c r="P11" s="2">
        <f t="shared" si="2"/>
        <v>574.39816810344826</v>
      </c>
      <c r="Q11" s="2">
        <f t="shared" si="2"/>
        <v>557.28123338649652</v>
      </c>
      <c r="R11" s="2">
        <f t="shared" si="2"/>
        <v>538.18451749734891</v>
      </c>
      <c r="S11" s="2">
        <f t="shared" si="2"/>
        <v>528.788784067086</v>
      </c>
      <c r="T11" s="2">
        <f t="shared" si="2"/>
        <v>511.21014864172218</v>
      </c>
      <c r="U11" s="2">
        <f t="shared" si="2"/>
        <v>482.42326980942829</v>
      </c>
      <c r="V11" s="2">
        <f t="shared" si="2"/>
        <v>479.36034222445898</v>
      </c>
      <c r="W11" s="2">
        <f t="shared" si="2"/>
        <v>460.62524752475247</v>
      </c>
      <c r="X11" s="2">
        <f t="shared" si="2"/>
        <v>457.3424317617866</v>
      </c>
      <c r="Y11" s="2">
        <f t="shared" si="2"/>
        <v>448.83472700442695</v>
      </c>
      <c r="Z11" s="2">
        <f t="shared" si="2"/>
        <v>461.21504290762243</v>
      </c>
      <c r="AA11" s="2">
        <f t="shared" si="2"/>
        <v>418.20037541060537</v>
      </c>
      <c r="AB11" s="2">
        <f t="shared" si="2"/>
        <v>416.97878495660558</v>
      </c>
      <c r="AC11" s="2">
        <f t="shared" si="2"/>
        <v>389.65</v>
      </c>
      <c r="AD11" s="2">
        <f t="shared" si="2"/>
        <v>373.13942751615883</v>
      </c>
      <c r="AE11" s="2">
        <f t="shared" si="2"/>
        <v>395.7890625</v>
      </c>
      <c r="AF11" s="2">
        <f t="shared" si="2"/>
        <v>391.77308222324302</v>
      </c>
      <c r="AG11" s="2">
        <f t="shared" si="2"/>
        <v>392.94212218649517</v>
      </c>
      <c r="AH11" s="2">
        <f t="shared" si="2"/>
        <v>379.71732954545456</v>
      </c>
      <c r="AI11" s="2">
        <f t="shared" si="2"/>
        <v>372.14143331751308</v>
      </c>
      <c r="AJ11" s="2">
        <f t="shared" si="2"/>
        <v>367.96137339055792</v>
      </c>
      <c r="AK11" s="2">
        <f t="shared" si="2"/>
        <v>368.45071817731548</v>
      </c>
      <c r="AL11" s="2">
        <f t="shared" si="2"/>
        <v>365.56148148148151</v>
      </c>
      <c r="AM11" s="2">
        <f t="shared" si="2"/>
        <v>365.28345679012347</v>
      </c>
      <c r="AN11" s="2">
        <f t="shared" si="2"/>
        <v>350.95745721271396</v>
      </c>
      <c r="AO11" s="2">
        <f t="shared" si="2"/>
        <v>343.7535314174379</v>
      </c>
      <c r="AP11" s="2">
        <f t="shared" si="2"/>
        <v>327.30662851692892</v>
      </c>
      <c r="AQ11" s="2">
        <f t="shared" si="2"/>
        <v>294.02755194218611</v>
      </c>
      <c r="AR11" s="2">
        <f t="shared" si="2"/>
        <v>298.5325581395349</v>
      </c>
      <c r="AT11" s="7"/>
      <c r="AU11" s="7"/>
    </row>
    <row r="12" spans="1:47" x14ac:dyDescent="0.25">
      <c r="A12" s="1" t="s">
        <v>60</v>
      </c>
      <c r="B12" s="2">
        <f>+B2/B10</f>
        <v>746.49718151071022</v>
      </c>
      <c r="C12" s="2">
        <f t="shared" ref="C12:AR12" si="3">+C2/C10</f>
        <v>764.40523619806493</v>
      </c>
      <c r="D12" s="2">
        <f t="shared" si="3"/>
        <v>768.35916289592762</v>
      </c>
      <c r="E12" s="2">
        <f t="shared" si="3"/>
        <v>743.15665938864629</v>
      </c>
      <c r="F12" s="2">
        <f t="shared" si="3"/>
        <v>758.62639821029086</v>
      </c>
      <c r="G12" s="2">
        <f t="shared" si="3"/>
        <v>734.43410435718124</v>
      </c>
      <c r="H12" s="2">
        <f t="shared" si="3"/>
        <v>715.20305102577595</v>
      </c>
      <c r="I12" s="2">
        <f t="shared" si="3"/>
        <v>693.91411701556626</v>
      </c>
      <c r="J12" s="2">
        <f t="shared" si="3"/>
        <v>659.09464575446191</v>
      </c>
      <c r="K12" s="2">
        <f t="shared" si="3"/>
        <v>657.80213004484301</v>
      </c>
      <c r="L12" s="2">
        <f t="shared" si="3"/>
        <v>665.51126126126121</v>
      </c>
      <c r="M12" s="2">
        <f t="shared" si="3"/>
        <v>648.94585253456216</v>
      </c>
      <c r="N12" s="2">
        <f t="shared" si="3"/>
        <v>642.28199189345685</v>
      </c>
      <c r="O12" s="2">
        <f t="shared" si="3"/>
        <v>624.67626321974149</v>
      </c>
      <c r="P12" s="2">
        <f t="shared" si="3"/>
        <v>639.90576230492195</v>
      </c>
      <c r="Q12" s="2">
        <f t="shared" si="3"/>
        <v>609.44534883720928</v>
      </c>
      <c r="R12" s="2">
        <f t="shared" si="3"/>
        <v>594.96834701055104</v>
      </c>
      <c r="S12" s="2">
        <f t="shared" si="3"/>
        <v>556.19018743109154</v>
      </c>
      <c r="T12" s="2">
        <f t="shared" si="3"/>
        <v>550.42549668874176</v>
      </c>
      <c r="U12" s="2">
        <f t="shared" si="3"/>
        <v>570.89139465875371</v>
      </c>
      <c r="V12" s="2">
        <f t="shared" si="3"/>
        <v>489.96347736625512</v>
      </c>
      <c r="W12" s="2">
        <f t="shared" si="3"/>
        <v>518.65273132664436</v>
      </c>
      <c r="X12" s="2">
        <f t="shared" si="3"/>
        <v>546.58659549228946</v>
      </c>
      <c r="Y12" s="2">
        <f t="shared" si="3"/>
        <v>517.57288712422007</v>
      </c>
      <c r="Z12" s="2">
        <f t="shared" si="3"/>
        <v>513.00786075238625</v>
      </c>
      <c r="AA12" s="2">
        <f t="shared" si="3"/>
        <v>519.64139941690962</v>
      </c>
      <c r="AB12" s="2">
        <f t="shared" si="3"/>
        <v>505.14836448598129</v>
      </c>
      <c r="AC12" s="2">
        <f t="shared" si="3"/>
        <v>489.34917840375584</v>
      </c>
      <c r="AD12" s="2">
        <f t="shared" si="3"/>
        <v>475.42352941176472</v>
      </c>
      <c r="AE12" s="2">
        <f t="shared" si="3"/>
        <v>509.00531914893617</v>
      </c>
      <c r="AF12" s="2">
        <f t="shared" si="3"/>
        <v>482.67685342388228</v>
      </c>
      <c r="AG12" s="2">
        <f t="shared" si="3"/>
        <v>484.11714770797965</v>
      </c>
      <c r="AH12" s="2">
        <f t="shared" si="3"/>
        <v>450.28804042672658</v>
      </c>
      <c r="AI12" s="2">
        <f t="shared" si="3"/>
        <v>445.25951164111302</v>
      </c>
      <c r="AJ12" s="2">
        <f t="shared" si="3"/>
        <v>442.94776119402985</v>
      </c>
      <c r="AK12" s="2">
        <f t="shared" si="3"/>
        <v>427.52988505747129</v>
      </c>
      <c r="AL12" s="2">
        <f t="shared" si="3"/>
        <v>400.1416216216216</v>
      </c>
      <c r="AM12" s="2">
        <f t="shared" si="3"/>
        <v>399.83729729729731</v>
      </c>
      <c r="AN12" s="2">
        <f t="shared" si="3"/>
        <v>459.1861804222649</v>
      </c>
      <c r="AO12" s="2">
        <f t="shared" si="3"/>
        <v>396.25266704098823</v>
      </c>
      <c r="AP12" s="2">
        <f t="shared" si="3"/>
        <v>382.80089235917455</v>
      </c>
      <c r="AQ12" s="2">
        <f t="shared" si="3"/>
        <v>358.07315731573158</v>
      </c>
      <c r="AR12" s="2">
        <f t="shared" si="3"/>
        <v>358.17243303571428</v>
      </c>
      <c r="AT12" s="7"/>
      <c r="AU12" s="7"/>
    </row>
    <row r="13" spans="1:47" x14ac:dyDescent="0.25">
      <c r="A13" s="1" t="s">
        <v>59</v>
      </c>
      <c r="B13" s="2"/>
      <c r="C13" s="2"/>
      <c r="D13" s="2"/>
      <c r="E13" s="2"/>
      <c r="F13" s="2"/>
      <c r="G13" s="2"/>
      <c r="H13" s="2"/>
      <c r="I13" s="2"/>
      <c r="J13" s="2">
        <f>+J2/J9</f>
        <v>33851.833333333336</v>
      </c>
      <c r="K13" s="2">
        <f>+K2/K9</f>
        <v>30882.07894736842</v>
      </c>
      <c r="L13" s="2">
        <f>+L2/L9</f>
        <v>30306.358974358973</v>
      </c>
      <c r="M13" s="2">
        <f>+M2/M9</f>
        <v>29646.57894736842</v>
      </c>
      <c r="N13" s="2">
        <f>+N2/N9</f>
        <v>29978.945945945947</v>
      </c>
      <c r="O13" s="2">
        <f>+O2/O9</f>
        <v>29533.305555555555</v>
      </c>
      <c r="P13" s="2">
        <f>+P2/P9</f>
        <v>32305.545454545456</v>
      </c>
      <c r="Q13" s="2">
        <f>+Q2/Q9</f>
        <v>31765.030303030304</v>
      </c>
      <c r="R13" s="2">
        <f>+R2/R9</f>
        <v>31719.25</v>
      </c>
      <c r="S13" s="2">
        <f>+S2/S9</f>
        <v>28025.805555555555</v>
      </c>
      <c r="T13" s="2">
        <f>+T2/T9</f>
        <v>26246.605263157893</v>
      </c>
      <c r="U13" s="2">
        <f>+U2/U9</f>
        <v>25314.526315789473</v>
      </c>
      <c r="V13" s="2">
        <f>+V2/V9</f>
        <v>24422.794871794871</v>
      </c>
      <c r="W13" s="2">
        <f>+W2/W9</f>
        <v>22694.219512195123</v>
      </c>
      <c r="X13" s="2">
        <f>+X2/X9</f>
        <v>21431.279069767443</v>
      </c>
      <c r="Y13" s="2">
        <f>+Y2/Y9</f>
        <v>20277.355555555554</v>
      </c>
      <c r="Z13" s="2">
        <f>+Z2/Z9</f>
        <v>21248.069767441859</v>
      </c>
      <c r="AA13" s="2">
        <f>+AA2/AA9</f>
        <v>21218.690476190477</v>
      </c>
      <c r="AB13" s="2">
        <f>+AB2/AB9</f>
        <v>20590.809523809523</v>
      </c>
      <c r="AC13" s="2">
        <f>+AC2/AC9</f>
        <v>20337.829268292684</v>
      </c>
      <c r="AD13" s="2">
        <f>+AD2/AD9</f>
        <v>19243.333333333332</v>
      </c>
      <c r="AE13" s="2">
        <f>+AE2/AE9</f>
        <v>20505.642857142859</v>
      </c>
      <c r="AF13" s="2">
        <f>+AF2/AF9</f>
        <v>19834.651162790698</v>
      </c>
      <c r="AG13" s="2">
        <f>+AG2/AG9</f>
        <v>19893.837209302324</v>
      </c>
      <c r="AH13" s="2">
        <f>+AH2/AH9</f>
        <v>18650.302325581397</v>
      </c>
      <c r="AI13" s="2">
        <f>+AI2/AI9</f>
        <v>19124.439024390245</v>
      </c>
      <c r="AJ13" s="2">
        <f>+AJ2/AJ9</f>
        <v>18819.878048780487</v>
      </c>
      <c r="AK13" s="2">
        <f>+AK2/AK9</f>
        <v>18597.55</v>
      </c>
      <c r="AL13" s="2">
        <f>+AL2/AL9</f>
        <v>18506.55</v>
      </c>
      <c r="AM13" s="2">
        <f>+AM2/AM9</f>
        <v>18041.439024390245</v>
      </c>
      <c r="AN13" s="2">
        <f>+AN2/AN9</f>
        <v>17505.073170731706</v>
      </c>
      <c r="AO13" s="2">
        <f>+AO2/AO9</f>
        <v>16803</v>
      </c>
      <c r="AP13" s="2">
        <f>+AP2/AP9</f>
        <v>15961.906976744185</v>
      </c>
      <c r="AQ13" s="2">
        <f>+AQ2/AQ9</f>
        <v>15499.452380952382</v>
      </c>
      <c r="AR13" s="2">
        <f>+AR2/AR9</f>
        <v>14926.627906976744</v>
      </c>
      <c r="AT13" s="7"/>
      <c r="AU13" s="7"/>
    </row>
    <row r="14" spans="1:47" x14ac:dyDescent="0.25">
      <c r="A14" s="1" t="s">
        <v>48</v>
      </c>
      <c r="B14" s="2"/>
      <c r="C14" s="2"/>
      <c r="D14" s="2"/>
      <c r="E14" s="2"/>
      <c r="F14" s="2"/>
      <c r="G14" s="2"/>
      <c r="H14" s="2"/>
      <c r="I14" s="2"/>
      <c r="J14" s="2">
        <v>193559760.24453339</v>
      </c>
      <c r="K14" s="2">
        <v>169734041.35804695</v>
      </c>
      <c r="L14" s="2">
        <v>169141144.11272851</v>
      </c>
      <c r="M14" s="2">
        <v>168392061.85701776</v>
      </c>
      <c r="N14" s="2">
        <v>168896464.86230385</v>
      </c>
      <c r="O14" s="2">
        <v>172124589.2682336</v>
      </c>
      <c r="P14" s="2">
        <v>172007640.27861372</v>
      </c>
      <c r="Q14" s="2">
        <v>177178822.77176407</v>
      </c>
      <c r="R14" s="2">
        <v>180783940.15014318</v>
      </c>
      <c r="S14" s="2">
        <v>186237595.52040106</v>
      </c>
      <c r="T14" s="2">
        <v>196376675.66731137</v>
      </c>
      <c r="U14" s="2">
        <v>199418008.58553579</v>
      </c>
      <c r="V14" s="2">
        <v>209591492.1102939</v>
      </c>
      <c r="W14" s="2">
        <v>212787174.29635799</v>
      </c>
      <c r="X14" s="2">
        <v>209127207.51259235</v>
      </c>
      <c r="Y14" s="2">
        <v>205715598.4705638</v>
      </c>
      <c r="Z14" s="2">
        <v>201959913.23206064</v>
      </c>
      <c r="AA14" s="2">
        <v>208006056.58992711</v>
      </c>
      <c r="AB14" s="2">
        <v>220073430.52935818</v>
      </c>
      <c r="AC14" s="2">
        <v>221399512.84593955</v>
      </c>
      <c r="AD14" s="2">
        <v>224872298.69381252</v>
      </c>
      <c r="AE14" s="2">
        <v>226027950.63395604</v>
      </c>
      <c r="AF14" s="2">
        <v>239003553.1248388</v>
      </c>
      <c r="AG14" s="2">
        <v>227060187.27421507</v>
      </c>
      <c r="AH14" s="2">
        <v>229391345.06242821</v>
      </c>
      <c r="AI14" s="2">
        <v>227433963.34051228</v>
      </c>
      <c r="AJ14" s="2">
        <v>217518793.43732327</v>
      </c>
      <c r="AK14" s="2">
        <v>213249540.3709141</v>
      </c>
      <c r="AL14" s="2">
        <v>227102728.38547519</v>
      </c>
      <c r="AM14" s="2">
        <v>223218722.61202592</v>
      </c>
      <c r="AN14" s="2">
        <v>231357677.39136812</v>
      </c>
      <c r="AO14" s="2">
        <v>231265056.55986217</v>
      </c>
      <c r="AP14" s="2">
        <v>234903915.35653681</v>
      </c>
      <c r="AQ14" s="2">
        <v>239995872.48000002</v>
      </c>
      <c r="AR14" s="2">
        <v>236870253</v>
      </c>
      <c r="AT14" s="7"/>
      <c r="AU14" s="7">
        <f t="shared" si="1"/>
        <v>1.2237577309496064</v>
      </c>
    </row>
    <row r="15" spans="1:47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T15" s="7"/>
      <c r="AU15" s="7"/>
    </row>
    <row r="16" spans="1:47" x14ac:dyDescent="0.25">
      <c r="A16" s="1" t="s">
        <v>56</v>
      </c>
      <c r="N16" s="6">
        <f>+N5/B4</f>
        <v>0.47691940246656245</v>
      </c>
      <c r="O16" s="6">
        <f t="shared" ref="O16:AR16" si="4">+O5/C4</f>
        <v>0.41847861014117094</v>
      </c>
      <c r="P16" s="6">
        <f t="shared" si="4"/>
        <v>0.44726579810334133</v>
      </c>
      <c r="Q16" s="6">
        <f t="shared" si="4"/>
        <v>0.44195960584247679</v>
      </c>
      <c r="R16" s="6">
        <f t="shared" si="4"/>
        <v>0.47862935632351866</v>
      </c>
      <c r="S16" s="6">
        <f t="shared" si="4"/>
        <v>0.4574367403865312</v>
      </c>
      <c r="T16" s="6">
        <f t="shared" si="4"/>
        <v>0.50274212698592191</v>
      </c>
      <c r="U16" s="6">
        <f t="shared" si="4"/>
        <v>0.47175406215014071</v>
      </c>
      <c r="V16" s="6">
        <f t="shared" si="4"/>
        <v>0.51526509690853761</v>
      </c>
      <c r="W16" s="6">
        <f t="shared" si="4"/>
        <v>0.50847629339456979</v>
      </c>
      <c r="X16" s="6">
        <f t="shared" si="4"/>
        <v>0.49758182059096329</v>
      </c>
      <c r="Y16" s="6">
        <f t="shared" si="4"/>
        <v>0.50865251109079213</v>
      </c>
      <c r="Z16" s="6">
        <f t="shared" si="4"/>
        <v>0.52928069075969641</v>
      </c>
      <c r="AA16" s="6">
        <f t="shared" si="4"/>
        <v>0.51666123955280585</v>
      </c>
      <c r="AB16" s="6">
        <f t="shared" si="4"/>
        <v>0.49524834805850471</v>
      </c>
      <c r="AC16" s="6">
        <f t="shared" si="4"/>
        <v>0.45247191436244655</v>
      </c>
      <c r="AD16" s="6">
        <f t="shared" si="4"/>
        <v>0.43176610035559065</v>
      </c>
      <c r="AE16" s="6">
        <f t="shared" si="4"/>
        <v>0.41953579122799889</v>
      </c>
      <c r="AF16" s="6">
        <f t="shared" si="4"/>
        <v>0.39224032086436933</v>
      </c>
      <c r="AG16" s="6">
        <f t="shared" si="4"/>
        <v>0.40005008974412487</v>
      </c>
      <c r="AH16" s="6">
        <f t="shared" si="4"/>
        <v>0.35371384562724628</v>
      </c>
      <c r="AI16" s="6">
        <f t="shared" si="4"/>
        <v>0.35361862546087247</v>
      </c>
      <c r="AJ16" s="6">
        <f t="shared" si="4"/>
        <v>0.30496271535098995</v>
      </c>
      <c r="AK16" s="6">
        <f t="shared" si="4"/>
        <v>0.29087643077951375</v>
      </c>
      <c r="AL16" s="6">
        <f t="shared" si="4"/>
        <v>0.30767583311916386</v>
      </c>
      <c r="AM16" s="6">
        <f t="shared" si="4"/>
        <v>0.29955377622085994</v>
      </c>
      <c r="AN16" s="6">
        <f t="shared" si="4"/>
        <v>0.27889955655056614</v>
      </c>
      <c r="AO16" s="6">
        <f t="shared" si="4"/>
        <v>0.27608210620258811</v>
      </c>
      <c r="AP16" s="6">
        <f t="shared" si="4"/>
        <v>0.28646666039687763</v>
      </c>
      <c r="AQ16" s="6">
        <f t="shared" si="4"/>
        <v>0.26540807993466881</v>
      </c>
      <c r="AR16" s="6">
        <f t="shared" si="4"/>
        <v>0.25836422504809725</v>
      </c>
    </row>
    <row r="18" spans="1:10" ht="166.5" x14ac:dyDescent="0.25">
      <c r="B18" s="9" t="s">
        <v>51</v>
      </c>
      <c r="C18" s="9" t="s">
        <v>52</v>
      </c>
      <c r="D18" s="9" t="s">
        <v>1</v>
      </c>
      <c r="E18" s="9" t="s">
        <v>30</v>
      </c>
      <c r="F18" s="9" t="s">
        <v>2</v>
      </c>
      <c r="G18" s="9" t="s">
        <v>31</v>
      </c>
      <c r="H18" s="9" t="s">
        <v>53</v>
      </c>
      <c r="I18" s="9" t="s">
        <v>22</v>
      </c>
      <c r="J18" s="9" t="s">
        <v>54</v>
      </c>
    </row>
    <row r="19" spans="1:10" x14ac:dyDescent="0.25">
      <c r="A19" t="s">
        <v>55</v>
      </c>
      <c r="B19" s="8">
        <f>+AU2</f>
        <v>0.52667835157459053</v>
      </c>
      <c r="C19" s="8">
        <f>+AU3</f>
        <v>0.6311893629011377</v>
      </c>
      <c r="D19" s="8">
        <f>+AU4</f>
        <v>0.42620534999199106</v>
      </c>
      <c r="E19" s="8">
        <f>+AU5</f>
        <v>0.20640275903433797</v>
      </c>
      <c r="F19" s="8">
        <f>+AU6</f>
        <v>0.38795274065465812</v>
      </c>
      <c r="G19" s="8">
        <f>+AU7</f>
        <v>0.74530460482410144</v>
      </c>
      <c r="H19" s="8">
        <f>+AU8</f>
        <v>1.0666342412451362</v>
      </c>
      <c r="I19" s="8">
        <f>+AU10</f>
        <v>0.96917252568956191</v>
      </c>
      <c r="J19" s="8">
        <f>+AU14</f>
        <v>1.2237577309496064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Pearson</dc:creator>
  <cp:lastModifiedBy>Allan Pearson</cp:lastModifiedBy>
  <dcterms:created xsi:type="dcterms:W3CDTF">2013-05-17T14:43:15Z</dcterms:created>
  <dcterms:modified xsi:type="dcterms:W3CDTF">2013-05-17T19:53:28Z</dcterms:modified>
</cp:coreProperties>
</file>